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0" yWindow="3090" windowWidth="8085" windowHeight="4875"/>
  </bookViews>
  <sheets>
    <sheet name="Лист1" sheetId="1" r:id="rId1"/>
    <sheet name="Лист2" sheetId="2" r:id="rId2"/>
    <sheet name="Лист3" sheetId="3" r:id="rId3"/>
  </sheets>
  <definedNames>
    <definedName name="_xlnm.Print_Titles" localSheetId="0">Лист1!$1:$5</definedName>
    <definedName name="_xlnm.Print_Area" localSheetId="0">Лист1!$A$1:$O$244</definedName>
  </definedNames>
  <calcPr calcId="145621"/>
</workbook>
</file>

<file path=xl/calcChain.xml><?xml version="1.0" encoding="utf-8"?>
<calcChain xmlns="http://schemas.openxmlformats.org/spreadsheetml/2006/main">
  <c r="M16" i="1" l="1"/>
  <c r="L245" i="1"/>
  <c r="M245" i="1"/>
  <c r="K245" i="1"/>
  <c r="I245" i="1"/>
  <c r="H245" i="1"/>
  <c r="L244" i="1"/>
  <c r="M244" i="1"/>
  <c r="K244" i="1"/>
  <c r="I244" i="1"/>
  <c r="H244" i="1"/>
  <c r="F244" i="1"/>
  <c r="E244" i="1"/>
  <c r="E24" i="1" l="1"/>
  <c r="F24" i="1"/>
  <c r="F13" i="1"/>
  <c r="E13" i="1"/>
  <c r="F234" i="1"/>
  <c r="E234" i="1"/>
  <c r="F232" i="1"/>
  <c r="E232" i="1"/>
  <c r="F231" i="1"/>
  <c r="E231" i="1"/>
  <c r="F230" i="1"/>
  <c r="E230" i="1"/>
  <c r="F228" i="1"/>
  <c r="E228" i="1"/>
  <c r="E245" i="1" l="1"/>
  <c r="F245" i="1"/>
  <c r="F61" i="1"/>
  <c r="E61" i="1"/>
  <c r="F54" i="1"/>
  <c r="E54" i="1"/>
  <c r="E243" i="1" l="1"/>
  <c r="L243" i="1"/>
  <c r="I243" i="1" l="1"/>
  <c r="K243" i="1"/>
  <c r="H243" i="1"/>
  <c r="M243" i="1"/>
  <c r="F243" i="1" l="1"/>
</calcChain>
</file>

<file path=xl/comments1.xml><?xml version="1.0" encoding="utf-8"?>
<comments xmlns="http://schemas.openxmlformats.org/spreadsheetml/2006/main">
  <authors>
    <author>Автор</author>
  </authors>
  <commentList>
    <comment ref="O3" authorId="0">
      <text>
        <r>
          <rPr>
            <b/>
            <sz val="9"/>
            <color indexed="81"/>
            <rFont val="Tahoma"/>
            <family val="2"/>
            <charset val="204"/>
          </rPr>
          <t>Автор:</t>
        </r>
        <r>
          <rPr>
            <sz val="9"/>
            <color indexed="81"/>
            <rFont val="Tahoma"/>
            <family val="2"/>
            <charset val="204"/>
          </rPr>
          <t xml:space="preserve">
По конкурсам (чемпионатом) указать количество участников, количество призовых мест, победителей.
По классным часам указать количество часов, школу, класс.
По оформлению кабинетов, классов указать школу, класс, тематику.</t>
        </r>
      </text>
    </comment>
    <comment ref="F33" authorId="0">
      <text>
        <r>
          <rPr>
            <b/>
            <sz val="9"/>
            <color indexed="81"/>
            <rFont val="Tahoma"/>
            <family val="2"/>
            <charset val="204"/>
          </rPr>
          <t>Автор:</t>
        </r>
        <r>
          <rPr>
            <sz val="9"/>
            <color indexed="81"/>
            <rFont val="Tahoma"/>
            <family val="2"/>
            <charset val="204"/>
          </rPr>
          <t xml:space="preserve">
Указано запланированное и фактическое количество участников на 01.01.2023</t>
        </r>
      </text>
    </comment>
    <comment ref="M185" authorId="0">
      <text>
        <r>
          <rPr>
            <b/>
            <sz val="9"/>
            <color indexed="81"/>
            <rFont val="Tahoma"/>
            <family val="2"/>
            <charset val="204"/>
          </rPr>
          <t>Автор:</t>
        </r>
        <r>
          <rPr>
            <sz val="9"/>
            <color indexed="81"/>
            <rFont val="Tahoma"/>
            <family val="2"/>
            <charset val="204"/>
          </rPr>
          <t xml:space="preserve">
Выпускников    2022года - 171,</t>
        </r>
      </text>
    </comment>
  </commentList>
</comments>
</file>

<file path=xl/sharedStrings.xml><?xml version="1.0" encoding="utf-8"?>
<sst xmlns="http://schemas.openxmlformats.org/spreadsheetml/2006/main" count="866" uniqueCount="460">
  <si>
    <t>Наименование  мероприятия</t>
  </si>
  <si>
    <t>план</t>
  </si>
  <si>
    <t>факт</t>
  </si>
  <si>
    <t xml:space="preserve">Дата реализации мероприятия </t>
  </si>
  <si>
    <t xml:space="preserve">Наименование специальности </t>
  </si>
  <si>
    <t>Ед.изм.</t>
  </si>
  <si>
    <t>Причина неисполнения  мероприятия</t>
  </si>
  <si>
    <t xml:space="preserve"> По профессиональному обучению, дополнительному образованию </t>
  </si>
  <si>
    <t>Примечание</t>
  </si>
  <si>
    <t>Наименование предприятия, задействованного в реализации мероприятия</t>
  </si>
  <si>
    <t>ГБПОУ "Дзержинкий педагогический колледж"</t>
  </si>
  <si>
    <t>Дзержинский филиал "РАНХиГС"</t>
  </si>
  <si>
    <t>ГБПОУ "Дзержинский индустриально-коммерческий техникум"</t>
  </si>
  <si>
    <t>ГБПОУ "Дзержинский техникум бизнеса и технологий"</t>
  </si>
  <si>
    <t>День открытых дверей</t>
  </si>
  <si>
    <t>Школы г. Дзержинска</t>
  </si>
  <si>
    <t>ООО "Спар Миддл Волга", АО "Тандер", ООО "Восток запад Продакшен", ООО "Сити-Центр", АО "Калинов Мост", ООО "ПКФ Система", ООО "Парус", З/клуб "Ильдорф"</t>
  </si>
  <si>
    <t>ООО "Восток запад Продакшен", ООО "ПКФ Система"</t>
  </si>
  <si>
    <t>Встречи студентов техникума с успешными выпускниками</t>
  </si>
  <si>
    <t>ООО "Восток запад Продакшен"</t>
  </si>
  <si>
    <t>16675 Повар</t>
  </si>
  <si>
    <t>ООО "Восток запад Продакшен", ООО "Спар Мидлл Волга", ООО "Центр-Сити", ООО загородный клуб "Ильдорф", ООО "ПКФ "Система", АО "Тандер"</t>
  </si>
  <si>
    <t>Организация индивидуальных и групповых встреч по направлениям подготовки с работодателями</t>
  </si>
  <si>
    <t>ООО "Восток запад Продакшен", Ресторан "Итальянцы в тбилиси", ООО "ГранПак", ООО "Спар Мидлл Волга", ООО "Центр-Сити", ООО загородный клуб "Ильдорф", ООО "ПКФ "Система", АО "Тандер"</t>
  </si>
  <si>
    <t xml:space="preserve">Организация встреч с представителями ВУЗов с выпускниками техникума и участие в День открытых дверей в ВУЗах г. Дзержинска
</t>
  </si>
  <si>
    <t>ежемесячно</t>
  </si>
  <si>
    <t>Проведение экскурсий на ведущие предприятия г. Дзержинска и предприятия (организации) стратегических партнёров</t>
  </si>
  <si>
    <t>Регистрация студентов 3, 4 курсов, в т.ч. выпускников с инвалидностью и ОВЗ, участников Абилимпикс, Ворлд-скилс на Цифровой платформе ЦОПП Нижегородской области с указанием направлений подготовки, для возмож-ности ознакомления работодателей с цифровыми портфолио студентов и их дальнейшего трудоустройства по имеющимся у них вакансиям</t>
  </si>
  <si>
    <t>Количество трудоустроен-ных выпускников учреждений СПО</t>
  </si>
  <si>
    <t>ГБПОУ "Дзержинский химический техникум имени Красной Армии"</t>
  </si>
  <si>
    <t>Департамент образования</t>
  </si>
  <si>
    <t>чел.</t>
  </si>
  <si>
    <t>в течение года</t>
  </si>
  <si>
    <t>ДПИ ФГОУ ВО "НГТУ им. Р.Е.Алексеева"</t>
  </si>
  <si>
    <t>ГБПОУ "Дзержинский технический колледж"</t>
  </si>
  <si>
    <t>Целевое обучение студентов</t>
  </si>
  <si>
    <t>МУП "Комбинат питания "города Дзержинска"</t>
  </si>
  <si>
    <t>МУП "Комбинат питания" города Дзержинска"</t>
  </si>
  <si>
    <t>Итого</t>
  </si>
  <si>
    <t xml:space="preserve">Экскурсии для студентов в организации потенциальных работодателей </t>
  </si>
  <si>
    <t>Проведение мастер-классов старшекурсниками для студентов 1-х и 2-х курсов по формированию профессиональных качеств</t>
  </si>
  <si>
    <t>Проведение мастер-классов преподавателями и работодателями для студентов по формированию профессиональных качеств</t>
  </si>
  <si>
    <t>Встречи, круглые столы студентов колледжа с выпускниками, добившимися значительных результатов в профессии</t>
  </si>
  <si>
    <t xml:space="preserve">Проведение  профориентационного профессионального конкурса "Знай и умей" </t>
  </si>
  <si>
    <t>Проведение городского конкурса "Построй свой мир"</t>
  </si>
  <si>
    <t>Реализация проекта "Умные каникулы"</t>
  </si>
  <si>
    <t>Отбор лучших студентов для работы на предприятиях</t>
  </si>
  <si>
    <t>Проведение дней открытых дверей "Добро пожаловать"</t>
  </si>
  <si>
    <t>ДПИ НГТУ имени Р.Е.Алексеева</t>
  </si>
  <si>
    <t>Дзержинского филиала Нижегородского Государственного Университета им. Н.И. Лобачевского</t>
  </si>
  <si>
    <t>В рамках недели технических дисциплин конкурс профессионального мастерства "Золотые руки" "Командное первенство"</t>
  </si>
  <si>
    <t>В рамках недели технических дисциплин конкурс профессионального мастерства "Лучший по профессии" для студентов обучающихся по профессии Мастер КИПиА</t>
  </si>
  <si>
    <t xml:space="preserve">В рамках недели экономики игра "Финансовые мошеникии" </t>
  </si>
  <si>
    <t xml:space="preserve">В рамках недели экономики конкурс "Знатоки финансовой грамотности" </t>
  </si>
  <si>
    <t xml:space="preserve">В рамках недели экономики олимпиада "1С. Предприятие" </t>
  </si>
  <si>
    <t xml:space="preserve">В рамках недели экономики конкурс "Как не стать жертвой мошенников" </t>
  </si>
  <si>
    <t>Профориентационная встреча выпускников техникума с ответственным секретарем приемной комиссии Волго-Вятского филиала Московского технического университета связи и информатики</t>
  </si>
  <si>
    <t>Областной конкурс "Юный программист"</t>
  </si>
  <si>
    <t>Областная олимпиада по химии</t>
  </si>
  <si>
    <t>ООО "Завод Оргсинтез ОКА"</t>
  </si>
  <si>
    <t>АО "Хемкор"</t>
  </si>
  <si>
    <t>Экскурсия школьников в ресурсный центр техникума</t>
  </si>
  <si>
    <t>День открытых дверей техникума</t>
  </si>
  <si>
    <t>VII Региональный чемпионат "Абилимпикс"</t>
  </si>
  <si>
    <t xml:space="preserve">ДПИ НГТУ им. Р.Е. Алексеева </t>
  </si>
  <si>
    <t>Встреча с сотрудниками Центра занятости населения г. Дзержинска</t>
  </si>
  <si>
    <t>XVI студенческой научно-практической конференции</t>
  </si>
  <si>
    <t>Конкурс молодежных проектов "Драйверы роста"</t>
  </si>
  <si>
    <t>Встреча с компанией Билайн для летнего трудоустройства студентов</t>
  </si>
  <si>
    <t>Компания Билайн</t>
  </si>
  <si>
    <t>Экскурсия в ресурсный центр техникума студентов первого курса обучающиеся по специальности Технология пиротехнических составов и изделий</t>
  </si>
  <si>
    <t>Городской фестиваль науки "Элементарно"</t>
  </si>
  <si>
    <t>ЦОПП</t>
  </si>
  <si>
    <t xml:space="preserve">Региональный фестиваль "Учись в Нижнем" </t>
  </si>
  <si>
    <t>Городской фестиваль "Город молодежи"</t>
  </si>
  <si>
    <t>Администрация г. Дзержинска</t>
  </si>
  <si>
    <t xml:space="preserve">Организация трудоустройства выпускников техникума и летнего (временного) трудоустройства обучающихся </t>
  </si>
  <si>
    <t>март 2022</t>
  </si>
  <si>
    <t>Проект "Моя первая профессия"</t>
  </si>
  <si>
    <t>Количесвтво выданных сертификатов, удостовере-ний</t>
  </si>
  <si>
    <t>Областной слет обучающихся и педагогических работников "Мы творцы. Мы родом из ПРОФТЕХ!"</t>
  </si>
  <si>
    <t>Стажировки преподавателей в реальном секторе экономики (по направлениям)</t>
  </si>
  <si>
    <t>Количество трудоустроен-ных выпускников ВПО</t>
  </si>
  <si>
    <t>Отчет по реализации мероприятий концепции профориентационного обучения на 01.01.2023</t>
  </si>
  <si>
    <t>Дзержинский межмуниципальный филиал ГКУ НО "НЦЗН"</t>
  </si>
  <si>
    <t>Профориентационное мероприятие "Время выбирать. Найди свой путь"</t>
  </si>
  <si>
    <t>Профориентационное мероприятие "Мой успех"</t>
  </si>
  <si>
    <t>Профессиональная ориентация несовершеннолетних</t>
  </si>
  <si>
    <t>Школа № 27 МБОУ</t>
  </si>
  <si>
    <t>Профориентационная экскурсия учащихся в АО Дзержинская швейная фабрика "Русь"</t>
  </si>
  <si>
    <t>Профориентационная экскурсия учащихся в ОАО "Канат"</t>
  </si>
  <si>
    <t>ГБПОУ ДТБТ</t>
  </si>
  <si>
    <t>выполнено</t>
  </si>
  <si>
    <t>Международный день повара и День хлеба</t>
  </si>
  <si>
    <t>нет</t>
  </si>
  <si>
    <t>ООО "Спар Миддл Волга", АО "Тандер", ООО "Восток запад Продакшен", ООО "Сити-Центр", АО "ДШФ "Русь", МУП "Комбинат Питания г. Дзержинска"</t>
  </si>
  <si>
    <t xml:space="preserve">август-апрель </t>
  </si>
  <si>
    <t xml:space="preserve">в течение года </t>
  </si>
  <si>
    <t>сентябрь-июнь</t>
  </si>
  <si>
    <t>май-июнь</t>
  </si>
  <si>
    <t>МБОУ МОШ № 18, МБОУ СОШ № 30, МБОУ СОШ № 36</t>
  </si>
  <si>
    <t>апрель-май    2022</t>
  </si>
  <si>
    <t>МБОУ МОШ № 3, МБОУ СОШ № 12, МБОУ СОШ № 17 МБОУ СОШ № 33 МБОУ СОШ № 68</t>
  </si>
  <si>
    <t>Участие в проекте  Молодые профессионалы "Страна мастеров"</t>
  </si>
  <si>
    <t>Студенты ГБПОУ ДТБТ</t>
  </si>
  <si>
    <t>Профориентация для школьников</t>
  </si>
  <si>
    <t>IV Спартакиада среди общеобразовательных школ г.о.г. Дзержинск на призы Дзержинского филиала РАНХиГС</t>
  </si>
  <si>
    <t>24.06.2022, 12.11.2022</t>
  </si>
  <si>
    <t>Реализация программ учебных, производственных и преддипломных практик; отбор лучших студентов для работы на предприятиях</t>
  </si>
  <si>
    <t>Функционирование на сайте колледжа официального раздела "Служба содействия трудоустройству"</t>
  </si>
  <si>
    <t>Ярмарки вакансий</t>
  </si>
  <si>
    <t>кол-во</t>
  </si>
  <si>
    <t>по графику</t>
  </si>
  <si>
    <t xml:space="preserve"> </t>
  </si>
  <si>
    <t>Трудоустройство выпускников</t>
  </si>
  <si>
    <t>Заключение договоров о целевом обучении</t>
  </si>
  <si>
    <t>Образовательные организации г. Дзержинска</t>
  </si>
  <si>
    <t>отсутствие заявок на обучение</t>
  </si>
  <si>
    <t>Проведение профориентационных курсов для поступающих на специальность Физическая культура</t>
  </si>
  <si>
    <t xml:space="preserve">Проведение регионального этапа олимпиады профессионального мастерства по УГС Физическая культура, спорт </t>
  </si>
  <si>
    <t>Реализация совместно с ЦОПП Нижегородской области программ профессионального обучения "Первая профессия"</t>
  </si>
  <si>
    <t>ГБПОУ "Нижегородский индустриальный колледж"</t>
  </si>
  <si>
    <t xml:space="preserve">Конкурсы для обучающихся  образовательных организаций города </t>
  </si>
  <si>
    <t>МБОУ СШ №32</t>
  </si>
  <si>
    <t xml:space="preserve">Профориентационные дни на базе Ресурсного центра колледжа </t>
  </si>
  <si>
    <t>Подготовка площадки и обучение экспертов для проведения  этапов чемпионата WorldSkills Russia на базе  Ресурсного центра колледжа</t>
  </si>
  <si>
    <t>Проведение  регионального этапа Всероссийской олимпиады профессионального мастерства по укрупненной группе специальностей электро и теплоэнергетика</t>
  </si>
  <si>
    <t>Стажировки преподавателей для повышения квалификационного уровня на  предприятиях  г.о.г. Дзержинск</t>
  </si>
  <si>
    <t>ППМС-центр г. Дзержинска</t>
  </si>
  <si>
    <t>Профориентационное обучение студентов выпускного курса на платформе "Моя карьера"</t>
  </si>
  <si>
    <t>Участие студентов выпускных и предвыпускных курсов в учебных сборах  "Профи 2022" по специальностям профильногого направления 15.00.00 региональной Олимпиады</t>
  </si>
  <si>
    <t xml:space="preserve">ЦРТиПСИ "Лидер", ГБПОУ "АКТТ" </t>
  </si>
  <si>
    <t>В рамках недели технических дисциплин конкурс профессионального мастерства "Золотые руки" "Личное первенство"</t>
  </si>
  <si>
    <t xml:space="preserve">В рамках недели технических дисциплин внеклассное мероприятие"Посвящение в механики" </t>
  </si>
  <si>
    <t>Областная олимпиада профессионального мастерства обучающихся по специальностям СПО по бережливому производству</t>
  </si>
  <si>
    <t>Областная олимпиада профессионального мастерства обучающихся СПО по профессиональному направлению 09.00.00 Информатика и вычислительная техника</t>
  </si>
  <si>
    <t>Круглый  стол с кадровыми службами промышленных предприятий города</t>
  </si>
  <si>
    <t>Ярмарка рабочих мест для выпускников 2022 года</t>
  </si>
  <si>
    <t>Областная олимпиада профессионального мастерства обучающихся СПО по укрупненной группе специальностей 38.00.00 Экономика и управление</t>
  </si>
  <si>
    <t>Областная олимпиада профессионального мастерства обучающихся СПО по укрупненной группе специальностей 15.00.00 Машиностроение</t>
  </si>
  <si>
    <t>Средняя школа №17</t>
  </si>
  <si>
    <t>Средняя школа №30</t>
  </si>
  <si>
    <t>Средняя школа №1</t>
  </si>
  <si>
    <t>Средняя школа №5</t>
  </si>
  <si>
    <t>IV Областная научно-практическая конференция обучающихся ПОО "От индивидуального проекта к профессиональной карьере"</t>
  </si>
  <si>
    <t>Встреча студентов с начальником отдела кадров ФКП "Завод имени Я. М. Свердлова"</t>
  </si>
  <si>
    <t>Всероссийская научно-практическая конференция обучающихся "Новый уровень"</t>
  </si>
  <si>
    <t>Ярмарка вакансий учебных мест для школьников</t>
  </si>
  <si>
    <t>ФКП "Завод Я. М. Свердлова"</t>
  </si>
  <si>
    <t>Научно-практическая конференция "Музруковские чтения"</t>
  </si>
  <si>
    <t>День открытых дверей в техникуме</t>
  </si>
  <si>
    <t>Тематический классный час для первокурсников "История успеха"</t>
  </si>
  <si>
    <t>В рамках подготовки к городской олимпиаде по химии состоялся круглый стол с учителями химии школ города Дзержинска</t>
  </si>
  <si>
    <t>Межрегиональный конкурс научно-исследовательских работ "Научные СПОсобности-2022"</t>
  </si>
  <si>
    <t>Чебоксарский кооперативный институт</t>
  </si>
  <si>
    <t>Очный этап олимпиады по химии для учащихся 8-9 классов общеобразовательных школ</t>
  </si>
  <si>
    <t>ДПИ НГТУ им. Р.Е. Алексеева</t>
  </si>
  <si>
    <t>Всероссийский конкурс научно-исследовательских работ"Актуальные вопросы современной науки"</t>
  </si>
  <si>
    <t>Научный издательский центр "Вестник науки"</t>
  </si>
  <si>
    <t>Повар/кондитер/пекарь</t>
  </si>
  <si>
    <t xml:space="preserve">МБОУ СОШ № 5       МБОУ СОШ № 7       МБОУСОШ №10           МБОУСОШ №30     </t>
  </si>
  <si>
    <t>облицовщик-плиточник, слесарь по ремонту автомобилей, парикмахер</t>
  </si>
  <si>
    <t>Участие в проекте "Россия-страна возможностей" (Чемпионат по профессиональному мастерству среди обучающихся с огрониченными возможностями) "Абилимпикс"</t>
  </si>
  <si>
    <t>Экскурсии на преприятия г.о.г Дзержинск "День без турникетов"</t>
  </si>
  <si>
    <t>08.02.2022   12.04.2022     20.04.2022     21.04.2022     21.05.2022    23.06.2022    15.09.2022</t>
  </si>
  <si>
    <t>Проведение мастер-классов, тренингов и деловых игр для школьников города и области в рамках реализации феде6рального проекта "Билет в будующее"</t>
  </si>
  <si>
    <t>с 07.11.2022 по 25.11.2022</t>
  </si>
  <si>
    <t xml:space="preserve">МБОУСОШ №30 </t>
  </si>
  <si>
    <t>Встречи, круглые столы обучающихся техникума с выпускниками, добившимися значительных результатов в профессии</t>
  </si>
  <si>
    <t xml:space="preserve"> 09.02.2022       06.04.2022  </t>
  </si>
  <si>
    <t xml:space="preserve">09.02.2022       06.04.2022     </t>
  </si>
  <si>
    <t>Организация временной трудовой занятости обучающихся в летний период. Организация трудовых бригад на летний период</t>
  </si>
  <si>
    <t>Участие обучающихся 2-4 курса во Всероссийском проекте "Финансовая грамотность"</t>
  </si>
  <si>
    <t>ОП ТПП НО в г. Дзержинск</t>
  </si>
  <si>
    <t>10.01.2022-31.12.2022</t>
  </si>
  <si>
    <t>10.01.2022-31.07.2022</t>
  </si>
  <si>
    <t>32</t>
  </si>
  <si>
    <t>Предприятия - члены ТПП г. Дзержинска, представители различных направлений бизнеса г. Дзержинска</t>
  </si>
  <si>
    <t>непрерывно</t>
  </si>
  <si>
    <t>МБОУ СШ №№ 39, 23   ИП Русаков И.А., ИП Лиликин М.А, АО "Альфа-банк"</t>
  </si>
  <si>
    <t>ГКОУ "Дзержинский санаторный детский дом"</t>
  </si>
  <si>
    <t>Управление образования  администрации Володарского м.р.,     департамент образования администрации г.о.г. Дзержинск</t>
  </si>
  <si>
    <t>III Спартакиада среди общеоб-разовательных школ г.о.г. Дзержинск на призы Дзержинского филиала РАНХиГС</t>
  </si>
  <si>
    <t>март 2022, ноябрь 2022</t>
  </si>
  <si>
    <t>Количество заключен-ных целевых договоров</t>
  </si>
  <si>
    <t>Проведение дней профориентации "СПОсоб открыть мир"</t>
  </si>
  <si>
    <t>ООО "Либхер-НН",                 ООО "Фест Логистик",          НАЗ "Сокол", ПАО "Завод Красное Сормово" АО группа "ГАЗ"</t>
  </si>
  <si>
    <t>ООО "Аспект.ру", ООО "Либхер-НН", ООО "Премио", ООО "Фест Логистик"</t>
  </si>
  <si>
    <t>Облицовщик-плиточник,  Рихтовщик кузовов,  парикмахер, аппаратчик синтеза,становчик широкого профиля,   элекромонтер по ремонту и обсл-ю электро-я,    сварщик, слесарь-ремонтник, аппаратчик перегонки, лабарант хим.анализа, слесарь по КИПиА, повар,  аккумуляторщик</t>
  </si>
  <si>
    <t>Организация обучения рабочих предприятий по запросу организаций            (в том числе национальный проект "Демография")</t>
  </si>
  <si>
    <t>ОАО "Кристалл",  Борышев Пластик-Рус, АО "Палитра", АО "Аэрозолекс", АО "АРВИ      НИИ МАШ", Ока-Синтез      ГБУЗ НО "БСМП г.Дзержинск", АО "Акварель", Тосол-Синтез   ЧОО "Энергетик", ВЧ 3424     МБОУ СОШ №30     МБОУ СОШ №17</t>
  </si>
  <si>
    <t>июль-август 2022</t>
  </si>
  <si>
    <t>июнь 2022, 15.09.2022 по 16.12.2022</t>
  </si>
  <si>
    <t>компетенции: облицовщик-плиточник, маляр,  сухое строительство и штукатурные работы,   обработка текста,   предпринимате-льство</t>
  </si>
  <si>
    <t>Встреча с работодателем ООО "Агроторг", с представителями ВС РФ</t>
  </si>
  <si>
    <t>апрель 2022, октябрь 2022</t>
  </si>
  <si>
    <t>26.04.2022, 29.10.2022</t>
  </si>
  <si>
    <t>ООО "Восток Запад Продакшен", ООО "ПКФ Система", АО "ДШФ "Русь", ООО "Спар Мидлл Волга", ООО "Паларисс"</t>
  </si>
  <si>
    <t xml:space="preserve">Обучение по национальному проекту Демография, в рамках проекта Содействие занятости </t>
  </si>
  <si>
    <t>01.06.2022-20.06.2022</t>
  </si>
  <si>
    <t>МУП "Комбинат питагие" г. Дзержинска, ООО "Организация здорового питания",  ООО "Восток запад Продакшен", Ресторан "Итальянцы в Тбилиси", ООО "ГранПак", ООО "Спар Мидлл Волга", ООО "Центр-Сити", ООО загородный клуб "Ильдорф", ООО "ПКФ "Система", АО "Тандер"</t>
  </si>
  <si>
    <t>17.01.2022-05.02.2022</t>
  </si>
  <si>
    <t>15.06.2022-18.06.2022</t>
  </si>
  <si>
    <t>Проведение мастер-классов от щефов, преподавателей, успешных студентов</t>
  </si>
  <si>
    <t>ноябрь-декабрь 2022</t>
  </si>
  <si>
    <t>в течение учебного года</t>
  </si>
  <si>
    <t>Участие в региональных этапах чемпионата WorldSkills Russia по раз-личным техническим компетенциям</t>
  </si>
  <si>
    <t xml:space="preserve">Организация  дуального обучения на стажерских площадках предприятий </t>
  </si>
  <si>
    <t>Организация производственной практики  на  предприятиях  г.о.г.Дзержинск</t>
  </si>
  <si>
    <t xml:space="preserve">Организация обучения рабочих предприятий на базе Ресурсного центра по запросу работодателей </t>
  </si>
  <si>
    <t>Экскурсия студентов выпускного курса обучающиеся по специальности "Технология пиротехнических составов и изделий" в Дзержинский политехнический институт имени Р.Е. Алексеева</t>
  </si>
  <si>
    <t>15.12.2022, 22.12.2022</t>
  </si>
  <si>
    <t>август-сентябрь 2022</t>
  </si>
  <si>
    <t>30.03.2022-31.03.2022</t>
  </si>
  <si>
    <t xml:space="preserve">январь-декабрь 2022 (преддиплом-ная), апрель-июнь 2022  (учебная) </t>
  </si>
  <si>
    <t>Предостав-лено субсидий</t>
  </si>
  <si>
    <t>апрель 2022, 07.12.2022</t>
  </si>
  <si>
    <t>06.04.2022, 27.04.2022, 07.12.2022</t>
  </si>
  <si>
    <t xml:space="preserve">январь-апрель 2022, 14.09.2022    21.09.2022     28.09.2022     05.10.2022  </t>
  </si>
  <si>
    <t xml:space="preserve">январь-май 2022, 14.09.2022    21.09.2022     28.09.2022     05.10.2022  </t>
  </si>
  <si>
    <t>Проведение мастер-классов, тренингов и  деловых игр для школьников города во время весенних каникул</t>
  </si>
  <si>
    <t xml:space="preserve">март-апрель 2022 </t>
  </si>
  <si>
    <t>Внедрение профориентационных мероприятий для учащихся 9-11 классов "Увлекательный мир"</t>
  </si>
  <si>
    <t xml:space="preserve">Внедрение профориентационных мероприятий для учащихся 9-11 классов "Увлекательный мир" </t>
  </si>
  <si>
    <t xml:space="preserve">Организация  обучения на стажерских площадках предприятий
</t>
  </si>
  <si>
    <t>23.05.2022</t>
  </si>
  <si>
    <t>Профориентационное мероприятие для школьников "Видеоэкскурсия на ГосНИИ "Кристалл" в рамках Всероссийской акции "Неделя без турникетов"</t>
  </si>
  <si>
    <t>ОАО "Канат"</t>
  </si>
  <si>
    <t>АО Дзержинская швейная фабрика "РУСЬ"</t>
  </si>
  <si>
    <t>01.04.2022, октябрь 2022</t>
  </si>
  <si>
    <t>Организация обучения в рамках федерального проекта "Демография"</t>
  </si>
  <si>
    <t>НО НП "Ассоциация Дзержинскхимрегион"</t>
  </si>
  <si>
    <t>Проведение  мастер-классов специалистов предприятий на базе ресурсного центра колледжа</t>
  </si>
  <si>
    <t>Сетевое взаимодействие с ППМС-центром г. Дзержинска</t>
  </si>
  <si>
    <t>Департамент образования г. Дзержинска, АО "ГосНИИ "Кристалл", Дзержинский политехнический институт</t>
  </si>
  <si>
    <t>Нижегородский индустриальный колледж, Нижегородский центр профессионального развития</t>
  </si>
  <si>
    <t>Министерство образования и науки Нижегородской области, парк Швейцария, компания МЕТОГРУПП</t>
  </si>
  <si>
    <t>Средняя школа №17, 7</t>
  </si>
  <si>
    <t>ООО "Либхер-НН", ООО ДЗХО "Заря"</t>
  </si>
  <si>
    <t>выполнено дополнительно по плану Министерст-ва образования и 
науки 
Нижегородс-кой области</t>
  </si>
  <si>
    <t xml:space="preserve">отсутствие потребности </t>
  </si>
  <si>
    <t>высокая загрузка преподавате-лей</t>
  </si>
  <si>
    <t>МБУ ДО ДДТ, ФК "Стимул", МБОУ "Средняя школа №9", МБДОУ "Детский сад № 209"</t>
  </si>
  <si>
    <t>Профессиональное консультирование обучающихся, выявление профессиональных планов и намерений, в том числе с использованием диагностики, тестирования (уточнение возможных направлений профессиональной деятельности, а также вариантов занятости с учетом ситуации на региональном рынке труда, выявление недостающих профессиональных компетенций и квалификаций, позволяющих расширить потенциал для трудоустройства (занятости, оценка индивидуально-психологических особенностей)</t>
  </si>
  <si>
    <t>Встреча с представителями СПО "КОКОС" со студентами техникума для трудоустройства на летний период</t>
  </si>
  <si>
    <t xml:space="preserve">МБОУ СОШ № 23       МБОУ СОШ № 7       МБОУ СОШ №37  (г.Дзержинск), МАОУ СШ №2 г.Бор МБОУ СОШ № 11 г.Бор МАОУ СШ №1 г. Бор   МАОУ СШ №3 </t>
  </si>
  <si>
    <t>ООО "Либхерр" отказался от заявки</t>
  </si>
  <si>
    <t>Прохождение учебной и про-изводственной практики на базе МУП "Комбинат питания" города Дзержинска" для студентов ГБПОУ "Дзержинский индустриально-коммерческий техникум" и ГБПОУ "Дзержинский техникум бизнеса и технологий"</t>
  </si>
  <si>
    <t xml:space="preserve">Проект "Бизнес-наставничество"  
</t>
  </si>
  <si>
    <t>Проект "Это бизнес"</t>
  </si>
  <si>
    <t>предприниматель малого бизнеса, мастер слесарных работ, мастер отделочных строительных и декоративных работ, специалист по эксплуатации зданий и сооружений</t>
  </si>
  <si>
    <t>выполнено дополните-льно по плану Министерст-ва образования и
науки 
Нижегород-ской области</t>
  </si>
  <si>
    <t>выполнено дополните-льно по плану Министерст-ва образования и 
науки 
Нижегородс-кой области</t>
  </si>
  <si>
    <t xml:space="preserve">стажировка в Выксе и Рязани в рамках проекта "Профессионалитет" </t>
  </si>
  <si>
    <t>апрель-май 2022, октябрь-ноябрь 2022</t>
  </si>
  <si>
    <t>Участие в профильных областных сменах "Учебные сборы"</t>
  </si>
  <si>
    <t>январь 2022</t>
  </si>
  <si>
    <t>17.01.2022-21.01.2022</t>
  </si>
  <si>
    <t>Центр развития творчества и поддержки социальных инициатив "Лидер" ГБПОУ АКТТ</t>
  </si>
  <si>
    <t>Химическая школа</t>
  </si>
  <si>
    <t>Техническая школа</t>
  </si>
  <si>
    <t>Школа программирования</t>
  </si>
  <si>
    <t>Подготовительные курсы</t>
  </si>
  <si>
    <t>День презентаций промышленных партнёров ДПИ НГТУ</t>
  </si>
  <si>
    <t>Экскурсии учащихся школ и техникумов</t>
  </si>
  <si>
    <t>Школьная олимпиада ПОЛИТЕХ "Химия и экология"</t>
  </si>
  <si>
    <t>28.04.2022, октябрь 2022</t>
  </si>
  <si>
    <t>07.04.2022, октябрь 2022</t>
  </si>
  <si>
    <t>-</t>
  </si>
  <si>
    <t>январь-март 2022, октябрь-декабрь 2022</t>
  </si>
  <si>
    <t>январь-апрель 2022, октябрь-декабрь 2022</t>
  </si>
  <si>
    <t>февраль-март 2022</t>
  </si>
  <si>
    <t>октябрь-декабрь 2022</t>
  </si>
  <si>
    <t>февраль- март 2022</t>
  </si>
  <si>
    <t>16.03.2022-18.03.2022</t>
  </si>
  <si>
    <t>Участие в ярмарках учебных мест в Дзержинском межмуниципальном филиале ГКУ НО "НЦЗН"</t>
  </si>
  <si>
    <t>ДПИ НГТУ им. Р.Е. Алексеева, РАНХиГС дзержинский филиал, Дзержинский филиал Национального исследовательского Нижегородского государственного университета имени Н.И. Лобачевского</t>
  </si>
  <si>
    <t xml:space="preserve"> Волго-Вятский филиал Московского технического университета связи и информатики</t>
  </si>
  <si>
    <t>14.01.2022, 21.02.2022</t>
  </si>
  <si>
    <t>28.02.2022 - 04.03.2022</t>
  </si>
  <si>
    <t>23.05.2022-27.05.2022</t>
  </si>
  <si>
    <t>26.09.2022 - 16.09.2022</t>
  </si>
  <si>
    <t>24.10.2022 - 28.10.2022</t>
  </si>
  <si>
    <t>Количество чел.овек, посетивших мероприятие (прошедших практику, обучение)</t>
  </si>
  <si>
    <t>Итого, чел.овек</t>
  </si>
  <si>
    <t>группа компаний "НМЖК"</t>
  </si>
  <si>
    <t>Активисты волонтерского объединения "Созвездие" в День Российских студенческих отрядов, приняли участие в квесте "Секреты НИИ"</t>
  </si>
  <si>
    <t>Просветительский и профориентационный проект "Творим будущее сегодня: про IT и не только" для студентов выпускных групп техникума</t>
  </si>
  <si>
    <t>Экскурсия студентов выпускного курса обучающиеся по специальности "Монтаж, техническое обслуживание и ремонт промышленного оборудования" в Дзержинский политехнический институт имени Р.Е. Алексеева</t>
  </si>
  <si>
    <t>ГАПОУ "Перевозский строительный колледж"</t>
  </si>
  <si>
    <t>XII Всероссийская научно-практическая конференция "Студенческая наука — 2022"</t>
  </si>
  <si>
    <t>Встреча студентов техникума с представителями ООО "РусВинил"</t>
  </si>
  <si>
    <t xml:space="preserve"> ООО "РусВинил"</t>
  </si>
  <si>
    <t>XVI Всероссийский конкурс достижения молодежи "Национальное достояние России"</t>
  </si>
  <si>
    <t>ГБПОУ "Кстовский нефтяной техникум имени Бориса Ивановича Корнилова"</t>
  </si>
  <si>
    <t>ГБПОУ "Нижегородский индустриальный колледж",                                                                 ГБПОУ "Нижегородский центр профессионального развития",                                        ГБПОУ "Нижегородский автомеханический техникум"</t>
  </si>
  <si>
    <t>Группа компаний "КОРУНД ПЛЮС", ФКП "Завод имени Я.М. Свердлова", ООО "РусВинил", Завод "ОКА СИНТЕЗ", Завод   "ОРГСИНТЕЗ ОКА", Завод "ХЕМКОР" и др.</t>
  </si>
  <si>
    <t>Экскурсии на предприятия г.о.г. Дзержинск."День без турникета"
на производственную площадку ООО "Завод Оргсинтез ОКА"</t>
  </si>
  <si>
    <t>Экскурсии на предприятия г.о.г. Дзержинск."День без турникета". Экскурсия для студентов третьего курса обучающихся по профессии КИПиА на АО "Хемкор"</t>
  </si>
  <si>
    <t>X Всероссийская научно-практическая конференция для студентов и педагогических работников "Галактика знаний"</t>
  </si>
  <si>
    <t>Проект "Производственная практика-шаг к карьере"</t>
  </si>
  <si>
    <t>В рамках недели химических дисциплин конкурс профессионального мастерства по профессии "Лаборант химического анализа" - "Золотые руки" по стандартам WorldSkills Russia</t>
  </si>
  <si>
    <t>В рамках недели химических дисциплин открытый классный час "Я иду на практику"</t>
  </si>
  <si>
    <t>Конкурс профессионального мастерства "Золотые руки" на ФКП "Завод имени Я.М. Свердлова"</t>
  </si>
  <si>
    <t xml:space="preserve"> ГБПОУ "Арзамасский коммерческо-технический техникум"</t>
  </si>
  <si>
    <t>ФКП "Завод имени Я.М. Свердлова"</t>
  </si>
  <si>
    <t xml:space="preserve"> ГБПОУ "Нижегородский губернский колледж"</t>
  </si>
  <si>
    <t>Региональная молодежная научно-техническая конференция "Научные перспективы-2022"</t>
  </si>
  <si>
    <t>Проект "Билет в будущее". Экскурсия школьников в ресурсный центр техникума</t>
  </si>
  <si>
    <t xml:space="preserve"> ГБПОУ "Городецкий губернский колледж"</t>
  </si>
  <si>
    <t>Областной фестиваль "Моя профессиональная карьера"</t>
  </si>
  <si>
    <t>Экскурсии на предприятия г.о.г. Дзержинск."День без турникета"
на производственную площадку ФКП "Завод Я. М. Свердлова"</t>
  </si>
  <si>
    <t>20.09.2022-23.09.2022</t>
  </si>
  <si>
    <t>08.09.2022-09.09.2022</t>
  </si>
  <si>
    <t>26.09.2022-30.09.2022</t>
  </si>
  <si>
    <t>Саровский политехнический техникум имени Б.Г.Музрукова</t>
  </si>
  <si>
    <t>ООО "Завод Синтанолов"</t>
  </si>
  <si>
    <t>Встреча студентов техникума с представителями ООО "Завод Синтанолов"</t>
  </si>
  <si>
    <t>Профориентационные встречи с представителями завода ООО "Русвинил"</t>
  </si>
  <si>
    <t>ООО "Русвинил"</t>
  </si>
  <si>
    <t>ОП №1 Управления МВД России по г. Дзержинску</t>
  </si>
  <si>
    <t xml:space="preserve">В рамках профориентационной работы представители предприятия АО "Русвинил" провели интеллектуальную игру КВИЗ </t>
  </si>
  <si>
    <t>АО "Русвинил"</t>
  </si>
  <si>
    <t>05.12.2022-14.12. 2022</t>
  </si>
  <si>
    <t>Школа вожатых, студенческий отряд "КОКОС"</t>
  </si>
  <si>
    <t>ГБПОУ "Нижегородский индустриальный колледж",                                                                 ГБПОУ "Нижегородский центр профессионального развития",                                        ГБПОУ "Нижегородский радиотехнический колледж"</t>
  </si>
  <si>
    <t>ГБПОУ "Нижегородский индустриальный колледж",                                                                 ГБПОУ "Нижегородский центр профессионального развития",                                        Нижегородский государственный инженерно-экономический университет</t>
  </si>
  <si>
    <t>ГБПОУ "Нижегородский индустриальный колледж",                                                                 ГБПОУ "Нижегородский центр профессионального развития",                                        ГБПОУ "Сормовский механический техникум имени П.А. Семенова"</t>
  </si>
  <si>
    <t>Нижегородская областная общественная молодежная организация "Планета людей"</t>
  </si>
  <si>
    <t>Дзержинский межмуниципальный филиал ГКУ НО "НЦЗН", ГБПОУ "Дзержинский индустриально-коммерческий техникум", ГБПОУ "Дзержинский техникум бизнеса и технологий", Дзержинский филиал ННГУ им. Н.И.Лобачевского, ГБПОУ "Дзержинский технический колледж", Дзержинский филиал РАНХиГС ФГБОУВО, ГБПОУ "Дзержинский педагогический колледж", ГБПОУ "Дзержинский химический техникум им. Красной армии", Дзержинский политехнический институт НГТУ</t>
  </si>
  <si>
    <t>Олимпиада по химии на призы корпорации РОСТЕХ и АО "ГосНИИ "Кристалл"</t>
  </si>
  <si>
    <t>ГБПОУ "ДХТ им. Красной Армии"</t>
  </si>
  <si>
    <t>МБУ ДО "Центр психолого-педагогической, медицинской и
социальной помощи"</t>
  </si>
  <si>
    <t>АО ГосНИИ "Кристалл"</t>
  </si>
  <si>
    <t>Ярмарка вакансий учебных мест</t>
  </si>
  <si>
    <t>Профориентационная встреча студентов выпускных групп обучающиеся по специальности "Химическая технология органических веществ" с ГК "НМЖК"</t>
  </si>
  <si>
    <t>Экскурсия студентов выпускного курса обучающиеся по специальности "Монтаж, техническое обслуживание и ремонт промышленного оборудования"</t>
  </si>
  <si>
    <t>Профориентационная встреча с заместителем начальника отдела полиции</t>
  </si>
  <si>
    <t>февраль-март 2022, ноябрь-декабрь 2022</t>
  </si>
  <si>
    <t>март-апрель 2022</t>
  </si>
  <si>
    <t>ноябрь, декабрь 2022</t>
  </si>
  <si>
    <t>Волонтерские практикумы в дошкольных образовательных учреждениях, ГКОУ "Дзержинский санаторный детский дом"</t>
  </si>
  <si>
    <t xml:space="preserve"> февраль 2022, сентябрь 2022</t>
  </si>
  <si>
    <t xml:space="preserve"> 14.02.2022-22.02.2022, сентябрь 2022</t>
  </si>
  <si>
    <t>Федеральный проект "Содействие занятости" национального проекта "Демография"</t>
  </si>
  <si>
    <t>День абитуриента "Шаг в будущее"</t>
  </si>
  <si>
    <t>III Всероссийская олимпиада по дисциплине "Экономика организаций (предприятий)"</t>
  </si>
  <si>
    <t>Определение в ОО работника и закрепления в его должностной инструкции функции по организации профориентационной работы и общественно полезного производительного труда учащихся</t>
  </si>
  <si>
    <t>шт.</t>
  </si>
  <si>
    <t>Проведение инструктивно-методических семинаров и совещаний с руководителями и педагогическими работниками образовательных организаций  по организации и осуществлению профориентационной работы с обучающимися</t>
  </si>
  <si>
    <t>ед.</t>
  </si>
  <si>
    <t>Участие педагогических работников в муниципальных, региональных конкурсах образовательных программ и методических разработок по профориентационной работе</t>
  </si>
  <si>
    <t xml:space="preserve">Организация работы объединений дополнительного образования различной направленности </t>
  </si>
  <si>
    <t>Введение элективных курсов и факультативов</t>
  </si>
  <si>
    <t>Вовлечение обучающихся в общественно полезную деятельность в соответствии с их познавательными и профессиональными интересами</t>
  </si>
  <si>
    <t xml:space="preserve">Реализация проектов совместной деятельности общеобразовательных организаций с организациями дополнительного образования, направленных на профессиональное самоопределение обучающихся </t>
  </si>
  <si>
    <t>Проведение тематических классных часов в общеобразовательных организациях</t>
  </si>
  <si>
    <t>Проведение в образовательных организациях мероприятий профориентационной направленности</t>
  </si>
  <si>
    <t>Проведение тематических развивающих занятий для обучающихся</t>
  </si>
  <si>
    <t xml:space="preserve">Проведение профориентационной диагностики обучающихся </t>
  </si>
  <si>
    <t>Проведение профориентационной диагностики обучающихся 8-11 классов</t>
  </si>
  <si>
    <t>Организация участия обучающихся во всероссийских онлайн-уроках профориентационной направленности</t>
  </si>
  <si>
    <t>Усиление профориентационной составляющей через учебные предметы естественнонаучного цикла</t>
  </si>
  <si>
    <t>Проведение встреч  с выпускниками школ, обучающимися в профессиональных образовательных организациях и образовательных организациях высшего образования</t>
  </si>
  <si>
    <t>Участие обучающихся 9-11 классов в Дне открытых дверей в профессиональных образовательных организациях города/области и образовательных организациях высшего образования</t>
  </si>
  <si>
    <t>Проведение родительских собраний в общеобразовательных организациях</t>
  </si>
  <si>
    <t>Размещение материалов по профессиональной ориентации обучающихся на официальных сайтах общеобразовательных организаций и департамента образования</t>
  </si>
  <si>
    <t>Реализация мероприятий в рамках Школы молодого педагога</t>
  </si>
  <si>
    <t xml:space="preserve">Оформление кабинетов/ информационных стендов  профориентации в общеобразовательных организациях </t>
  </si>
  <si>
    <t>январь, сентябрь 2022</t>
  </si>
  <si>
    <t>февраль, сентябрь 2022</t>
  </si>
  <si>
    <t>июнь, август 2022</t>
  </si>
  <si>
    <t>март,сентябрь, ноябрь 2022</t>
  </si>
  <si>
    <t>апрель, ноябрь 2022</t>
  </si>
  <si>
    <t>2, 4 кв. 2022</t>
  </si>
  <si>
    <t>1, 3 кв. 2022</t>
  </si>
  <si>
    <t>март, ноябрь 2022</t>
  </si>
  <si>
    <t>март, ноябрь, декабрь 2022</t>
  </si>
  <si>
    <t>апрель, 4 кв. 2022</t>
  </si>
  <si>
    <t>апрель, сентябрь, октябрь 2022</t>
  </si>
  <si>
    <t>май, сентябрь 2022</t>
  </si>
  <si>
    <t>март, декабрь 2022</t>
  </si>
  <si>
    <t>сентябрь 2022-апрель 2023</t>
  </si>
  <si>
    <t>сентябрь 2021-апрель 2022</t>
  </si>
  <si>
    <t>январь-октябрь 2022</t>
  </si>
  <si>
    <t>май, июль 2022</t>
  </si>
  <si>
    <t>январь-июнь 2022</t>
  </si>
  <si>
    <t xml:space="preserve">сентябрь-декабрь 2022 </t>
  </si>
  <si>
    <t>08.09.2022-              09.09.2022</t>
  </si>
  <si>
    <t xml:space="preserve">17.04-17.05.2022, 12.01.2022-28.06.2022 </t>
  </si>
  <si>
    <t>25.06.2022-07.07.2022</t>
  </si>
  <si>
    <t xml:space="preserve">апрель, февраль 2022 </t>
  </si>
  <si>
    <t>03.02.2022 22.04.2022</t>
  </si>
  <si>
    <t>январь-февраль 2022</t>
  </si>
  <si>
    <t>октябрь-март 2022</t>
  </si>
  <si>
    <t>март-май 2022</t>
  </si>
  <si>
    <t>май-июнь 2022</t>
  </si>
  <si>
    <t>октябрь -ноябрь 2022</t>
  </si>
  <si>
    <t>ноябрь - декабь 2022</t>
  </si>
  <si>
    <t>сентябрь-ноябрь 2022</t>
  </si>
  <si>
    <t>март-апрель, сентябрь-октябрь 2022</t>
  </si>
  <si>
    <t>февраль -март 2022</t>
  </si>
  <si>
    <t>Организация профориентационных экскурсий на предприятия города/ области</t>
  </si>
  <si>
    <t>12.10.2022-28.01.2022, 04.04.2022-29.04.2022</t>
  </si>
  <si>
    <t>Организация временной трудовой занятости обучающихся в летний период. Организация трудовых подростковых бригад</t>
  </si>
  <si>
    <t>Итого, ед. материалов, штук</t>
  </si>
  <si>
    <t>29.03.2022    15.05.2022   17.11.2022</t>
  </si>
  <si>
    <t>Проведение мастер-классов в рамках областного фестиваля профориентации в период проведения регионального  чемпионата WorldSkills</t>
  </si>
  <si>
    <t>Политико-экономическая игра "Город
будущего"</t>
  </si>
  <si>
    <t>Проведение акции "Пригласи друга учиться"</t>
  </si>
  <si>
    <t>направления проекта реализованы в рамках других мероприятий</t>
  </si>
  <si>
    <t>Профориентационные встречи с представителями завода  АО "Сибур-Нефтехим"</t>
  </si>
  <si>
    <t xml:space="preserve"> АО "Сибур-Нефтехим"</t>
  </si>
  <si>
    <t>Городской конкурс профессионального мастерства педагогических работников "Искусство быть в профессии"</t>
  </si>
  <si>
    <t>Организация профессиональных проб разного уровня сложности для обучающихся  на базе профессиональных образовательных организаций в рамках реализации федерального проекта "Билет в будущее"</t>
  </si>
  <si>
    <t>"День открытых дверей"</t>
  </si>
  <si>
    <t>"Фестиваль политеха"</t>
  </si>
  <si>
    <t>Конференция "Научные перспективы"</t>
  </si>
  <si>
    <t>Участие в реализации Регионального сетевого инновационного проекта "Проектирование модели сетевого взаимодействия общеобразовательных организаций с организациями, оснащенными высокотехнологичным оборудованием, в рамках организации технолого-экономического образования и профориентации школьников"</t>
  </si>
  <si>
    <t>Организация участия обучающихся в реализации федерального проекта по ранней профессиональной ориентации учащихся 6-11 классов общеобразовательных организаций "Билет в будущее"</t>
  </si>
  <si>
    <t>Департамент образования г. Дзержинска, АО "ГосНИИ "Кристалл", ДПИ НГТУ им. Р.Е. Алексеева, корпорация Ростех</t>
  </si>
  <si>
    <t>Пополнение библиотечного фонда литературы в образовательных организациях  по профориентации и трудовому обучению</t>
  </si>
  <si>
    <t>Проведение Фестиваля методических идей молодых педагогов</t>
  </si>
  <si>
    <t>Прохождение производственной практики студентами профессиональных образовательных организаций и образовательных организаций высшего образования на базе подведомственных департаменту образования образовательных организаций</t>
  </si>
  <si>
    <t xml:space="preserve">Организация обучения по дополнительной профессиональной программе (программам профессиональной подготовки) </t>
  </si>
  <si>
    <t>Участие студентов выпускных и предвыпускных курсов в учебных сборах "Профи 2022" по специальностям профильногого направления 09.00.00 региональной Олимпиады</t>
  </si>
  <si>
    <t>служат в Российской армии - 61 чел., продолжили учиться в ВУЗе - 9, свободное трудоустройство - 13</t>
  </si>
  <si>
    <t>реорганизация школ              № 2 и № 35 в одно учреждение</t>
  </si>
  <si>
    <t>реорганизация школ          № 2 и № 35 в одно учреждение</t>
  </si>
  <si>
    <t>процедура регорганиза-ции в форме присоедине-ния к ТПП Нижегоросд-кой области</t>
  </si>
  <si>
    <t>процедура регоргани-зации в форме присоедине-ния к ТПП Нижегородс-кой области</t>
  </si>
  <si>
    <t>онлайн сопровождение бизнеса:  пошаговые инструкции развития бизнеса;  размещение  предприятия на интерактивной карте поиска бизнес-партнеров; актуальные изменения в законодательстве; перечень бесплатных сервисов для бизнеса; отраслевые вебинары для руководителей и сотрудников; видеоинструкции по внедрению цифровых технологий; освоение digital-маркетинга;  создание раздела обмена услугами между членами проекта</t>
  </si>
  <si>
    <t>работа  с предпринмателями в режиме онлайн. Ответы на вопросы предпринмателей: юридическое, экспертное и информационное сопровождение по разным направлениям деятельности, в т.ч. форс-мажору. Проведение вебинаров, семинаров очно и в режиме онлайн в соответсвии с запросом предпринимателей. Организация бизнес-конференций, в том числе и с представителями органов власти</t>
  </si>
  <si>
    <t xml:space="preserve">изменение в положении о стипендиаль-ном обеспечении. Конкурс предусматри-вал материаль-ное поощерение  студентов за каждого прииглашен-ного им  абитуриента и в последствии зачисленного в техникум </t>
  </si>
  <si>
    <t xml:space="preserve">МБОУ СШ №№ 32, 12, 39, 23, 37, 34, 2, 70, 36, 26, 40, МБДОУ ДС №№ 28, 58, 82,  97, 105, 117, 120, 125, 126, 128, 130, 131, 132, 142, 145, ООО "РФ Веб", ООО  МЦ "Надежда", ООО "Регион - С", АО "Тико-Пластик, ООО "ВСЕАКСЕССУАРЫ"          </t>
  </si>
  <si>
    <t>мероприятие не было  инициировано ГБПОУ НИК</t>
  </si>
  <si>
    <t xml:space="preserve">Дзержинский межмуниципальный филиал ГКУ НО "НЦЗН" </t>
  </si>
  <si>
    <t>ГБПОУ "ДТБТ"</t>
  </si>
  <si>
    <t>Участие в чемпионате по про-фессиональному мастерству среди людей с инвалидностью и лиц с ОВЗ "Абилимпикс"</t>
  </si>
  <si>
    <t>Участие в профильных областных сменах "Формула успеха", "Профи"</t>
  </si>
  <si>
    <t>Обучение студентов в рамках кружка "Карьерное проектирование" по формированию профессиональных качеств специалиста</t>
  </si>
  <si>
    <t>Проведение государственной итоговой аттестации  и промежуточной аттестациив форме демонстрационного экзамена профессии "Повар, кондитер" на базе СЦПК</t>
  </si>
  <si>
    <t>Проведение обучения выпускников  по программам профессиональных модулей интегрированные в образовательные прогаммы СПО по теме: "Самозанятые и налоговый режим на профессиональную деятельность" на платформе ЦОПП52</t>
  </si>
  <si>
    <t xml:space="preserve">Проведение круглого стола по теме: "Организация и прохождение стажировок на современных предприятиях сферы торговли и сферы питания г. Дзержинска"
</t>
  </si>
  <si>
    <t>Участие в  областном  конкурсе "Лидер профессионального ориентирования" (смотр конкурс Центров содействия трудоустройству ПОО)</t>
  </si>
  <si>
    <t>Информирование педагогов,  выпускников 2020г., 2021г., 2022г.и работодателей  о федеральном проекте "Содействие занятости" национальный проект "Демография" и приглашение на обучение в Центр ГБПОУ ДТБТ по компетенции Поварское дело</t>
  </si>
  <si>
    <t>Участие  в Федеральном проекте "Молодые профессионалы" проекта "Образование" в Нижегородской области в проекте "Первая профессия" по обучению по основной образовательной профессиональной программе по профессии 19601 "Швея"</t>
  </si>
  <si>
    <t>Проект "Умные каникулы"</t>
  </si>
  <si>
    <t>Реализация мероприятий по профессиональному обучению и дополнительному профессиональному образованию в рамках национального проекта "Демография"</t>
  </si>
  <si>
    <t>Участие в областных профессиональных мероприятиях, олимпиадах:                                         - Областная культурно-патриотическая
акция "Виват, Россия!"мВидеоролик "Бабушкин рецепт": -Международная олимпиада "Поведение потребителей (МИЦ "Вектор развития"); Международная интернет-олимпиада "Солнечный свет" (Основы предпринимательства); Всероссийский конкурс "Моя профессия-мое будущее"; Всероссийская дистанционная олимпиада "Правовое обеспечение професс-ной деятельности" среди обучающихся ПОО ("Алые паруса"); Всероссийская дистанционная олимпиада "Маркетинг" среди обучающихся ПОО ("Алые паруса"); Областная студенческая научно-практическая конференция "Юность. Наука. Творчество" (ГБПОУ НГК); Межрегиональный конкурс "Исследовательские работы" (МОП "Солнечный свет"); Всероссийская дистанционная олимпиада "Товароведение продовольственных и непродовол-ых товаров" среди обучающихся ПОО ("Алые паруса")</t>
  </si>
  <si>
    <t>Проект "Первая профессия" обучение школьников</t>
  </si>
  <si>
    <t>Участие в проекте "Россия — страна возможностей" (чемпионат по профессиональному мастерству среди людей с ограниченными возможностями здоровья) 
"Абилимпикс"</t>
  </si>
  <si>
    <t>Национальный  чемпионат по профессиональному мастерству среди людей с ограниченными возможностями здоровья 
"Абилимпикс"</t>
  </si>
  <si>
    <t>Проект "Билет в будущее"</t>
  </si>
  <si>
    <t>Экскурсии на предприятия г.о.г. Дзержинск. "День без турникета"</t>
  </si>
  <si>
    <t>АО "ДЗХО "ЗАРЯ", АО "НИПОМ", АО  "АВИАБОР", ООО "Фест Логистик", АО "Мовен НН", ПАО "Т-Плюс", ООО"ДЗЕРЖИНСКСТРОЙЭНЕР
ГОСЕРВИС", АО "ДПО Пластик", ООО "Пропласт", ООО "СПРИНГС АЛЬЯНС", ООО "Синергетик", ООО "Синергетик", ООО "Мухтолово - Ресурс", АО "ДЗЕРЖИНСКХЛЕБ" , ООО "ПКФ "СВ-ХИМ", АО "Тико –пластик",ООО "Приволжские электрические сети" ООО "Калинов мост", ООО "КНАУФ ГИПС Дзержинск", ООО "Ви Кемикалз", ООО "ДЕЛЬТА-Т", ПАО "Россети Центр и Приволжья", ООО "Даниели Волга", ООО "Либхерр - Нижний Новгород", ООО "ТИССЬЮ ТРЕЙД", ОАО "Агрофирма "Сеймовская", ООО "Синтез Ока",ООО "Аспект Ру",  ООО "Ремонт гидравлических систем",  ООО "Сладкая Жизнь Плюс", ООО "Юникор",ООО "Тиропанефтранс", АО "ГосНИИ "КРИСТАЛЛ", АО "Дзержинский водоканал", МАУ СШОР "Город спорта", ООО "Мукомольный комбинат "Володарский", ООО "Городская служба механизации", МУП "Экспресс", ООО ЗХО "ЗАРЯ",ООО "Капролактам ТС", ООО "УК Красный Октябрь", АО "ГосНИИмаш", МБУ "Прометей Дзержинск", ООО "Нижегородтеплогаз", ООО "Завод синтанолов", ООО "Тосол-Синтез-Инвест", ООО ТД "ХимАвто"</t>
  </si>
  <si>
    <t>Создание и организация работы школьников и студентов в лаборатории "Ардуино" Л.В. Пигалицына</t>
  </si>
  <si>
    <t>Многопрофильная олимпиада "ПОЛИТЕХ"</t>
  </si>
  <si>
    <t>Проект "Билет в будущее".Экскурсия школьников в ресурсный центр техникума</t>
  </si>
  <si>
    <t>Деловая игра по УП 04 "Выполнение работ по профессии слесарь ремонтник"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</si>
</sst>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
  </numFmts>
  <fonts count="21"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sz val="9"/>
      <color indexed="81"/>
      <name val="Tahoma"/>
      <family val="2"/>
      <charset val="204"/>
    </font>
    <font>
      <b/>
      <sz val="9"/>
      <color indexed="81"/>
      <name val="Tahoma"/>
      <family val="2"/>
      <charset val="204"/>
    </font>
    <font>
      <sz val="11"/>
      <color theme="1"/>
      <name val="Times New Roman"/>
      <family val="1"/>
      <charset val="204"/>
    </font>
    <font>
      <b/>
      <sz val="18"/>
      <color rgb="FF000000"/>
      <name val="Times New Roman"/>
      <family val="1"/>
      <charset val="204"/>
    </font>
    <font>
      <sz val="14"/>
      <name val="Times New Roman"/>
      <family val="1"/>
      <charset val="204"/>
    </font>
    <font>
      <sz val="14"/>
      <color rgb="FFFF0000"/>
      <name val="Times New Roman"/>
      <family val="1"/>
      <charset val="204"/>
    </font>
    <font>
      <sz val="13"/>
      <color theme="1"/>
      <name val="Times New Roman"/>
      <family val="1"/>
      <charset val="204"/>
    </font>
    <font>
      <b/>
      <sz val="14"/>
      <name val="Times New Roman"/>
      <family val="1"/>
      <charset val="204"/>
    </font>
    <font>
      <sz val="14"/>
      <color rgb="FF000000"/>
      <name val="Times New Roman"/>
      <family val="1"/>
      <charset val="204"/>
    </font>
    <font>
      <b/>
      <i/>
      <sz val="14"/>
      <color rgb="FF000000"/>
      <name val="Times New Roman"/>
      <family val="1"/>
      <charset val="204"/>
    </font>
    <font>
      <b/>
      <i/>
      <sz val="14"/>
      <name val="Times New Roman"/>
      <family val="1"/>
      <charset val="204"/>
    </font>
    <font>
      <sz val="13"/>
      <name val="Times New Roman"/>
      <family val="1"/>
      <charset val="204"/>
    </font>
    <font>
      <b/>
      <sz val="14"/>
      <color theme="1"/>
      <name val="Times New Roman"/>
      <family val="1"/>
      <charset val="204"/>
    </font>
    <font>
      <sz val="12"/>
      <name val="Times New Roman"/>
      <family val="1"/>
      <charset val="204"/>
    </font>
    <font>
      <sz val="14"/>
      <name val="Calibri"/>
      <family val="2"/>
      <charset val="204"/>
    </font>
    <font>
      <sz val="12"/>
      <name val="Calibri"/>
      <family val="2"/>
      <charset val="204"/>
    </font>
    <font>
      <sz val="8"/>
      <color theme="1"/>
      <name val="Times New Roman"/>
      <family val="1"/>
      <charset val="204"/>
    </font>
    <font>
      <sz val="13"/>
      <color rgb="FF000000"/>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52">
    <xf numFmtId="0" fontId="0" fillId="0" borderId="0" xfId="0"/>
    <xf numFmtId="0" fontId="1" fillId="0" borderId="0" xfId="0" applyFont="1"/>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Fill="1" applyBorder="1"/>
    <xf numFmtId="0" fontId="1" fillId="0" borderId="1" xfId="0" applyFont="1" applyBorder="1" applyAlignment="1">
      <alignment horizontal="center" vertical="center" wrapText="1"/>
    </xf>
    <xf numFmtId="0" fontId="12" fillId="4" borderId="3" xfId="0" applyFont="1" applyFill="1" applyBorder="1" applyAlignment="1">
      <alignment horizontal="left" vertical="center"/>
    </xf>
    <xf numFmtId="0" fontId="12" fillId="4"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xf numFmtId="164" fontId="13" fillId="4" borderId="1" xfId="0" applyNumberFormat="1" applyFont="1" applyFill="1" applyBorder="1" applyAlignment="1">
      <alignment horizontal="center" vertical="center"/>
    </xf>
    <xf numFmtId="0" fontId="13" fillId="4" borderId="1" xfId="0" applyFont="1" applyFill="1" applyBorder="1" applyAlignment="1">
      <alignment horizontal="center" vertical="center"/>
    </xf>
    <xf numFmtId="0" fontId="1" fillId="0" borderId="1"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3" borderId="1" xfId="0" applyFont="1" applyFill="1" applyBorder="1" applyAlignment="1">
      <alignment vertical="center"/>
    </xf>
    <xf numFmtId="0" fontId="1" fillId="0" borderId="1" xfId="0" applyFont="1" applyFill="1" applyBorder="1" applyAlignment="1">
      <alignment vertical="center"/>
    </xf>
    <xf numFmtId="0" fontId="1" fillId="0" borderId="1" xfId="0" applyFont="1" applyFill="1" applyBorder="1"/>
    <xf numFmtId="0" fontId="1" fillId="3" borderId="1" xfId="0" applyFont="1" applyFill="1" applyBorder="1" applyAlignment="1">
      <alignment vertical="top"/>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wrapText="1"/>
    </xf>
    <xf numFmtId="0" fontId="1" fillId="3" borderId="1" xfId="0" applyFont="1" applyFill="1" applyBorder="1" applyAlignment="1">
      <alignment horizontal="center" vertical="top"/>
    </xf>
    <xf numFmtId="0" fontId="8"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5" xfId="0" applyFont="1" applyFill="1" applyBorder="1" applyAlignment="1">
      <alignment wrapText="1"/>
    </xf>
    <xf numFmtId="0" fontId="7" fillId="0" borderId="5" xfId="0" applyFont="1" applyFill="1" applyBorder="1"/>
    <xf numFmtId="0" fontId="7" fillId="0" borderId="1" xfId="0" applyFont="1" applyFill="1" applyBorder="1" applyAlignment="1">
      <alignment wrapText="1"/>
    </xf>
    <xf numFmtId="0" fontId="1" fillId="0" borderId="1" xfId="0" applyFont="1" applyFill="1" applyBorder="1" applyAlignment="1">
      <alignment horizontal="center" vertical="center" wrapText="1"/>
    </xf>
    <xf numFmtId="0" fontId="1" fillId="0" borderId="4" xfId="0" applyFont="1" applyFill="1" applyBorder="1"/>
    <xf numFmtId="0" fontId="8" fillId="0" borderId="4" xfId="0" applyFont="1" applyFill="1" applyBorder="1" applyAlignment="1">
      <alignment wrapText="1"/>
    </xf>
    <xf numFmtId="0" fontId="7" fillId="0" borderId="1" xfId="0" applyFont="1" applyFill="1" applyBorder="1" applyAlignment="1">
      <alignment horizontal="left" vertical="top"/>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8" fillId="0" borderId="1" xfId="0" applyFont="1" applyFill="1" applyBorder="1"/>
    <xf numFmtId="0" fontId="8"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49" fontId="7" fillId="0" borderId="1" xfId="0" applyNumberFormat="1" applyFont="1" applyFill="1" applyBorder="1" applyAlignment="1">
      <alignment horizont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 fillId="0" borderId="1" xfId="0" applyFont="1" applyFill="1" applyBorder="1" applyAlignment="1">
      <alignment horizontal="left" vertical="top"/>
    </xf>
    <xf numFmtId="0" fontId="1" fillId="0" borderId="0" xfId="0" applyFont="1" applyFill="1" applyAlignment="1">
      <alignment horizontal="center" vertical="top"/>
    </xf>
    <xf numFmtId="0" fontId="8" fillId="0" borderId="1" xfId="0" applyFont="1" applyFill="1" applyBorder="1" applyAlignment="1">
      <alignment horizontal="center" vertical="top"/>
    </xf>
    <xf numFmtId="0" fontId="1" fillId="0" borderId="1" xfId="0" applyFont="1" applyFill="1" applyBorder="1" applyAlignment="1">
      <alignment horizontal="left" vertical="center"/>
    </xf>
    <xf numFmtId="0" fontId="7"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7" fillId="3" borderId="1" xfId="0" applyFont="1" applyFill="1" applyBorder="1" applyAlignment="1">
      <alignment vertical="top"/>
    </xf>
    <xf numFmtId="0" fontId="7" fillId="0" borderId="1" xfId="0" applyFont="1" applyBorder="1" applyAlignment="1">
      <alignment horizontal="center" vertical="center" wrapText="1"/>
    </xf>
    <xf numFmtId="0" fontId="7" fillId="3" borderId="1" xfId="0" applyFont="1" applyFill="1" applyBorder="1" applyAlignment="1">
      <alignment vertical="top" wrapText="1"/>
    </xf>
    <xf numFmtId="0" fontId="1" fillId="3" borderId="1" xfId="0" applyFont="1" applyFill="1" applyBorder="1" applyAlignment="1">
      <alignment vertical="top" wrapText="1"/>
    </xf>
    <xf numFmtId="0" fontId="1" fillId="3" borderId="0" xfId="0" applyFont="1" applyFill="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7" fillId="3" borderId="5" xfId="0" applyFont="1" applyFill="1" applyBorder="1" applyAlignment="1">
      <alignment horizontal="center" vertical="center" wrapText="1"/>
    </xf>
    <xf numFmtId="0" fontId="19" fillId="3" borderId="0" xfId="0" applyFont="1" applyFill="1" applyAlignment="1">
      <alignment horizontal="center" vertical="center" wrapText="1"/>
    </xf>
    <xf numFmtId="0" fontId="8" fillId="3" borderId="1" xfId="0" applyFont="1" applyFill="1" applyBorder="1" applyAlignment="1">
      <alignment horizontal="center" vertical="center"/>
    </xf>
    <xf numFmtId="0" fontId="7" fillId="3" borderId="1" xfId="0" applyFont="1" applyFill="1" applyBorder="1" applyAlignment="1">
      <alignment vertical="center"/>
    </xf>
    <xf numFmtId="0" fontId="7"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14" fontId="1" fillId="0" borderId="1" xfId="0" applyNumberFormat="1"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xf numFmtId="0" fontId="7" fillId="3" borderId="1" xfId="0" applyFont="1" applyFill="1" applyBorder="1" applyAlignment="1">
      <alignment horizontal="left" vertical="center"/>
    </xf>
    <xf numFmtId="0" fontId="7" fillId="3"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11" fillId="0" borderId="4"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7" fontId="7" fillId="3" borderId="1" xfId="0" applyNumberFormat="1"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7" fillId="3" borderId="1" xfId="0" applyFont="1" applyFill="1" applyBorder="1" applyAlignment="1">
      <alignment horizontal="left" vertical="center" wrapText="1" shrinkToFit="1"/>
    </xf>
    <xf numFmtId="0" fontId="1"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left" vertical="center"/>
    </xf>
    <xf numFmtId="0" fontId="7"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7" fillId="3" borderId="3"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 fillId="0" borderId="0" xfId="0" applyFont="1" applyAlignment="1">
      <alignment horizontal="left" vertical="center"/>
    </xf>
    <xf numFmtId="0" fontId="7" fillId="3" borderId="1" xfId="0" applyFont="1" applyFill="1" applyBorder="1" applyAlignment="1">
      <alignment horizontal="left"/>
    </xf>
    <xf numFmtId="0" fontId="7" fillId="0" borderId="4"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Alignment="1">
      <alignment horizontal="left" vertical="center"/>
    </xf>
    <xf numFmtId="0" fontId="12" fillId="4" borderId="1" xfId="0" applyFont="1" applyFill="1" applyBorder="1" applyAlignment="1">
      <alignment horizontal="left" vertical="center"/>
    </xf>
    <xf numFmtId="17" fontId="1" fillId="3" borderId="1" xfId="0" applyNumberFormat="1" applyFont="1" applyFill="1" applyBorder="1" applyAlignment="1">
      <alignment horizontal="center" vertical="center" wrapText="1"/>
    </xf>
    <xf numFmtId="0" fontId="1" fillId="3" borderId="1" xfId="0" applyFont="1" applyFill="1" applyBorder="1"/>
    <xf numFmtId="14" fontId="7" fillId="3" borderId="1" xfId="0" applyNumberFormat="1" applyFont="1" applyFill="1" applyBorder="1" applyAlignment="1">
      <alignment horizontal="center" vertical="center" wrapText="1"/>
    </xf>
    <xf numFmtId="0" fontId="20" fillId="3" borderId="1" xfId="0" applyFont="1" applyFill="1" applyBorder="1" applyAlignment="1">
      <alignment horizontal="left" vertical="center" wrapText="1"/>
    </xf>
    <xf numFmtId="49" fontId="20" fillId="3" borderId="1"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1" xfId="0" applyFont="1" applyFill="1" applyBorder="1" applyAlignment="1">
      <alignment vertical="center"/>
    </xf>
    <xf numFmtId="49" fontId="1" fillId="3"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17" fontId="11" fillId="3" borderId="1" xfId="0" applyNumberFormat="1" applyFont="1" applyFill="1" applyBorder="1" applyAlignment="1">
      <alignment horizontal="center" vertical="center"/>
    </xf>
    <xf numFmtId="0" fontId="11" fillId="3" borderId="1" xfId="0" applyFont="1" applyFill="1" applyBorder="1" applyAlignment="1">
      <alignment horizontal="left"/>
    </xf>
    <xf numFmtId="0" fontId="11" fillId="3" borderId="1" xfId="0" applyFont="1" applyFill="1" applyBorder="1"/>
    <xf numFmtId="17" fontId="7" fillId="3" borderId="1" xfId="0" applyNumberFormat="1" applyFont="1" applyFill="1" applyBorder="1" applyAlignment="1">
      <alignment horizontal="center" vertical="center"/>
    </xf>
    <xf numFmtId="0" fontId="7" fillId="3" borderId="1" xfId="0" applyFont="1" applyFill="1" applyBorder="1"/>
    <xf numFmtId="0" fontId="11" fillId="3" borderId="4" xfId="0" applyFont="1" applyFill="1" applyBorder="1" applyAlignment="1">
      <alignment horizontal="left" vertical="center"/>
    </xf>
    <xf numFmtId="0" fontId="11" fillId="3" borderId="4" xfId="0" applyFont="1" applyFill="1" applyBorder="1" applyAlignment="1">
      <alignment horizontal="center" vertical="center" wrapText="1"/>
    </xf>
    <xf numFmtId="17" fontId="11" fillId="3" borderId="4" xfId="0" applyNumberFormat="1" applyFont="1" applyFill="1" applyBorder="1" applyAlignment="1">
      <alignment horizontal="center" vertical="center"/>
    </xf>
    <xf numFmtId="0" fontId="11" fillId="3" borderId="4" xfId="0" applyFont="1" applyFill="1" applyBorder="1" applyAlignment="1">
      <alignment horizontal="center" vertical="center"/>
    </xf>
    <xf numFmtId="0" fontId="9" fillId="0" borderId="1" xfId="0" applyFont="1" applyBorder="1" applyAlignment="1">
      <alignment vertical="top" wrapText="1"/>
    </xf>
    <xf numFmtId="17" fontId="7" fillId="0" borderId="3"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xf>
    <xf numFmtId="16" fontId="1" fillId="0" borderId="1"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0" fontId="8" fillId="0" borderId="0" xfId="0" applyFont="1"/>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6" fillId="0" borderId="0" xfId="0" applyFont="1" applyBorder="1" applyAlignment="1">
      <alignment horizont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2" borderId="8"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P245"/>
  <sheetViews>
    <sheetView tabSelected="1" view="pageBreakPreview" zoomScale="80" zoomScaleNormal="80" zoomScaleSheetLayoutView="80" workbookViewId="0">
      <pane ySplit="2640" topLeftCell="A239" activePane="bottomLeft"/>
      <selection activeCell="M21" sqref="M21"/>
      <selection pane="bottomLeft" activeCell="I254" sqref="I254"/>
    </sheetView>
  </sheetViews>
  <sheetFormatPr defaultColWidth="6.5703125" defaultRowHeight="18.75" x14ac:dyDescent="0.3"/>
  <cols>
    <col min="1" max="1" width="44.28515625" style="102" customWidth="1"/>
    <col min="2" max="2" width="14.28515625" style="102" customWidth="1"/>
    <col min="3" max="3" width="19.28515625" style="17" customWidth="1"/>
    <col min="4" max="4" width="18.42578125" style="17" customWidth="1"/>
    <col min="5" max="5" width="13.5703125" style="17" customWidth="1"/>
    <col min="6" max="6" width="13" style="17" customWidth="1"/>
    <col min="7" max="7" width="31.42578125" style="1" customWidth="1"/>
    <col min="8" max="8" width="14.5703125" style="17" customWidth="1"/>
    <col min="9" max="9" width="14.7109375" style="1" customWidth="1"/>
    <col min="10" max="10" width="22.28515625" style="17" customWidth="1"/>
    <col min="11" max="11" width="12" style="1" customWidth="1"/>
    <col min="12" max="12" width="12.140625" style="16" customWidth="1"/>
    <col min="13" max="13" width="14.5703125" style="16" customWidth="1"/>
    <col min="14" max="14" width="16.28515625" style="17" customWidth="1"/>
    <col min="15" max="15" width="26.85546875" style="17" customWidth="1"/>
    <col min="16" max="16384" width="6.5703125" style="1"/>
  </cols>
  <sheetData>
    <row r="1" spans="1:15" ht="22.5" x14ac:dyDescent="0.3">
      <c r="A1" s="138" t="s">
        <v>83</v>
      </c>
      <c r="B1" s="138"/>
      <c r="C1" s="138"/>
      <c r="D1" s="138"/>
      <c r="E1" s="138"/>
      <c r="F1" s="138"/>
      <c r="G1" s="138"/>
      <c r="H1" s="138"/>
      <c r="I1" s="138"/>
      <c r="J1" s="138"/>
      <c r="K1" s="138"/>
      <c r="L1" s="138"/>
      <c r="M1" s="138"/>
      <c r="N1" s="138"/>
      <c r="O1" s="138"/>
    </row>
    <row r="3" spans="1:15" ht="57.75" customHeight="1" x14ac:dyDescent="0.3">
      <c r="A3" s="141" t="s">
        <v>0</v>
      </c>
      <c r="B3" s="141" t="s">
        <v>5</v>
      </c>
      <c r="C3" s="146" t="s">
        <v>3</v>
      </c>
      <c r="D3" s="147"/>
      <c r="E3" s="145" t="s">
        <v>283</v>
      </c>
      <c r="F3" s="145"/>
      <c r="G3" s="141" t="s">
        <v>9</v>
      </c>
      <c r="H3" s="141" t="s">
        <v>79</v>
      </c>
      <c r="I3" s="141" t="s">
        <v>82</v>
      </c>
      <c r="J3" s="145" t="s">
        <v>7</v>
      </c>
      <c r="K3" s="145"/>
      <c r="L3" s="141" t="s">
        <v>184</v>
      </c>
      <c r="M3" s="143" t="s">
        <v>28</v>
      </c>
      <c r="N3" s="141" t="s">
        <v>6</v>
      </c>
      <c r="O3" s="139" t="s">
        <v>8</v>
      </c>
    </row>
    <row r="4" spans="1:15" ht="45.75" customHeight="1" x14ac:dyDescent="0.3">
      <c r="A4" s="142"/>
      <c r="B4" s="142"/>
      <c r="C4" s="5" t="s">
        <v>1</v>
      </c>
      <c r="D4" s="5" t="s">
        <v>2</v>
      </c>
      <c r="E4" s="5" t="s">
        <v>1</v>
      </c>
      <c r="F4" s="5" t="s">
        <v>2</v>
      </c>
      <c r="G4" s="142"/>
      <c r="H4" s="142"/>
      <c r="I4" s="142"/>
      <c r="J4" s="22" t="s">
        <v>4</v>
      </c>
      <c r="K4" s="6" t="s">
        <v>215</v>
      </c>
      <c r="L4" s="142"/>
      <c r="M4" s="144"/>
      <c r="N4" s="142"/>
      <c r="O4" s="140"/>
    </row>
    <row r="5" spans="1:15" ht="19.5" thickBot="1" x14ac:dyDescent="0.35">
      <c r="A5" s="2">
        <v>1</v>
      </c>
      <c r="B5" s="2">
        <v>2</v>
      </c>
      <c r="C5" s="2">
        <v>3</v>
      </c>
      <c r="D5" s="2">
        <v>4</v>
      </c>
      <c r="E5" s="2">
        <v>5</v>
      </c>
      <c r="F5" s="2">
        <v>6</v>
      </c>
      <c r="G5" s="2">
        <v>7</v>
      </c>
      <c r="H5" s="2">
        <v>8</v>
      </c>
      <c r="I5" s="2">
        <v>9</v>
      </c>
      <c r="J5" s="2">
        <v>10</v>
      </c>
      <c r="K5" s="2">
        <v>11</v>
      </c>
      <c r="L5" s="3">
        <v>12</v>
      </c>
      <c r="M5" s="3">
        <v>13</v>
      </c>
      <c r="N5" s="2">
        <v>14</v>
      </c>
      <c r="O5" s="3">
        <v>15</v>
      </c>
    </row>
    <row r="6" spans="1:15" ht="19.5" thickBot="1" x14ac:dyDescent="0.35">
      <c r="A6" s="136" t="s">
        <v>10</v>
      </c>
      <c r="B6" s="136"/>
      <c r="C6" s="136"/>
      <c r="D6" s="136"/>
      <c r="E6" s="136"/>
      <c r="F6" s="136"/>
      <c r="G6" s="136"/>
      <c r="H6" s="136"/>
      <c r="I6" s="136"/>
      <c r="J6" s="136"/>
      <c r="K6" s="136"/>
      <c r="L6" s="136"/>
      <c r="M6" s="136"/>
      <c r="N6" s="136"/>
      <c r="O6" s="137"/>
    </row>
    <row r="7" spans="1:15" ht="75" x14ac:dyDescent="0.3">
      <c r="A7" s="111" t="s">
        <v>255</v>
      </c>
      <c r="B7" s="95" t="s">
        <v>31</v>
      </c>
      <c r="C7" s="112" t="s">
        <v>256</v>
      </c>
      <c r="D7" s="57" t="s">
        <v>257</v>
      </c>
      <c r="E7" s="67">
        <v>3</v>
      </c>
      <c r="F7" s="67">
        <v>3</v>
      </c>
      <c r="G7" s="11" t="s">
        <v>258</v>
      </c>
      <c r="H7" s="67">
        <v>3</v>
      </c>
      <c r="I7" s="109"/>
      <c r="J7" s="67"/>
      <c r="K7" s="109"/>
      <c r="L7" s="18"/>
      <c r="M7" s="18"/>
      <c r="N7" s="67"/>
      <c r="O7" s="113"/>
    </row>
    <row r="8" spans="1:15" ht="77.25" customHeight="1" x14ac:dyDescent="0.3">
      <c r="A8" s="91" t="s">
        <v>41</v>
      </c>
      <c r="B8" s="76" t="s">
        <v>31</v>
      </c>
      <c r="C8" s="57" t="s">
        <v>254</v>
      </c>
      <c r="D8" s="57" t="s">
        <v>254</v>
      </c>
      <c r="E8" s="57">
        <v>189</v>
      </c>
      <c r="F8" s="57">
        <v>189</v>
      </c>
      <c r="G8" s="57" t="s">
        <v>242</v>
      </c>
      <c r="H8" s="58"/>
      <c r="I8" s="76"/>
      <c r="J8" s="58"/>
      <c r="K8" s="76"/>
      <c r="L8" s="64"/>
      <c r="M8" s="64"/>
      <c r="N8" s="58"/>
      <c r="O8" s="58"/>
    </row>
    <row r="9" spans="1:15" ht="187.5" customHeight="1" x14ac:dyDescent="0.3">
      <c r="A9" s="114" t="s">
        <v>108</v>
      </c>
      <c r="B9" s="115" t="s">
        <v>31</v>
      </c>
      <c r="C9" s="116" t="s">
        <v>32</v>
      </c>
      <c r="D9" s="116" t="s">
        <v>32</v>
      </c>
      <c r="E9" s="117">
        <v>591</v>
      </c>
      <c r="F9" s="117">
        <v>591</v>
      </c>
      <c r="G9" s="116" t="s">
        <v>434</v>
      </c>
      <c r="H9" s="117"/>
      <c r="I9" s="115"/>
      <c r="J9" s="117"/>
      <c r="K9" s="115"/>
      <c r="L9" s="118"/>
      <c r="M9" s="118"/>
      <c r="N9" s="117"/>
      <c r="O9" s="117"/>
    </row>
    <row r="10" spans="1:15" ht="60.75" customHeight="1" x14ac:dyDescent="0.3">
      <c r="A10" s="94" t="s">
        <v>109</v>
      </c>
      <c r="B10" s="95"/>
      <c r="C10" s="11" t="s">
        <v>32</v>
      </c>
      <c r="D10" s="11" t="s">
        <v>32</v>
      </c>
      <c r="E10" s="67"/>
      <c r="F10" s="67"/>
      <c r="G10" s="67"/>
      <c r="H10" s="67"/>
      <c r="I10" s="95"/>
      <c r="J10" s="67"/>
      <c r="K10" s="95"/>
      <c r="L10" s="18"/>
      <c r="M10" s="18"/>
      <c r="N10" s="67"/>
      <c r="O10" s="67"/>
    </row>
    <row r="11" spans="1:15" ht="117.75" customHeight="1" x14ac:dyDescent="0.3">
      <c r="A11" s="114" t="s">
        <v>110</v>
      </c>
      <c r="B11" s="115" t="s">
        <v>31</v>
      </c>
      <c r="C11" s="119" t="s">
        <v>77</v>
      </c>
      <c r="D11" s="119" t="s">
        <v>77</v>
      </c>
      <c r="E11" s="116">
        <v>94</v>
      </c>
      <c r="F11" s="116">
        <v>94</v>
      </c>
      <c r="G11" s="116" t="s">
        <v>181</v>
      </c>
      <c r="H11" s="117"/>
      <c r="I11" s="115"/>
      <c r="J11" s="117"/>
      <c r="K11" s="115"/>
      <c r="L11" s="118"/>
      <c r="M11" s="118"/>
      <c r="N11" s="117"/>
      <c r="O11" s="26"/>
    </row>
    <row r="12" spans="1:15" ht="75" x14ac:dyDescent="0.3">
      <c r="A12" s="114" t="s">
        <v>42</v>
      </c>
      <c r="B12" s="115" t="s">
        <v>31</v>
      </c>
      <c r="C12" s="116" t="s">
        <v>338</v>
      </c>
      <c r="D12" s="116" t="s">
        <v>338</v>
      </c>
      <c r="E12" s="116">
        <v>189</v>
      </c>
      <c r="F12" s="116">
        <v>189</v>
      </c>
      <c r="G12" s="116" t="s">
        <v>179</v>
      </c>
      <c r="H12" s="117"/>
      <c r="I12" s="115"/>
      <c r="J12" s="117"/>
      <c r="K12" s="115"/>
      <c r="L12" s="118"/>
      <c r="M12" s="118"/>
      <c r="N12" s="117"/>
      <c r="O12" s="117"/>
    </row>
    <row r="13" spans="1:15" ht="56.25" x14ac:dyDescent="0.3">
      <c r="A13" s="115" t="s">
        <v>14</v>
      </c>
      <c r="B13" s="114" t="s">
        <v>31</v>
      </c>
      <c r="C13" s="116" t="s">
        <v>112</v>
      </c>
      <c r="D13" s="120" t="s">
        <v>406</v>
      </c>
      <c r="E13" s="116">
        <f>100+75+50</f>
        <v>225</v>
      </c>
      <c r="F13" s="116">
        <f>121+99+61</f>
        <v>281</v>
      </c>
      <c r="G13" s="117" t="s">
        <v>113</v>
      </c>
      <c r="H13" s="117"/>
      <c r="I13" s="115"/>
      <c r="J13" s="117"/>
      <c r="K13" s="115"/>
      <c r="L13" s="118"/>
      <c r="M13" s="118"/>
      <c r="N13" s="117"/>
      <c r="O13" s="117"/>
    </row>
    <row r="14" spans="1:15" ht="37.5" x14ac:dyDescent="0.3">
      <c r="A14" s="114" t="s">
        <v>115</v>
      </c>
      <c r="B14" s="115" t="s">
        <v>111</v>
      </c>
      <c r="C14" s="116" t="s">
        <v>32</v>
      </c>
      <c r="D14" s="116" t="s">
        <v>32</v>
      </c>
      <c r="E14" s="117"/>
      <c r="F14" s="117"/>
      <c r="G14" s="117"/>
      <c r="H14" s="117"/>
      <c r="I14" s="115"/>
      <c r="J14" s="117"/>
      <c r="K14" s="115"/>
      <c r="L14" s="117">
        <v>6</v>
      </c>
      <c r="M14" s="118"/>
      <c r="N14" s="117"/>
      <c r="O14" s="63"/>
    </row>
    <row r="15" spans="1:15" ht="56.25" x14ac:dyDescent="0.3">
      <c r="A15" s="114" t="s">
        <v>81</v>
      </c>
      <c r="B15" s="114" t="s">
        <v>31</v>
      </c>
      <c r="C15" s="116" t="s">
        <v>32</v>
      </c>
      <c r="D15" s="116" t="s">
        <v>32</v>
      </c>
      <c r="E15" s="116">
        <v>14</v>
      </c>
      <c r="F15" s="116">
        <v>14</v>
      </c>
      <c r="G15" s="116" t="s">
        <v>116</v>
      </c>
      <c r="H15" s="117"/>
      <c r="I15" s="115"/>
      <c r="J15" s="117"/>
      <c r="K15" s="115"/>
      <c r="L15" s="118"/>
      <c r="M15" s="118"/>
      <c r="N15" s="117"/>
      <c r="O15" s="117"/>
    </row>
    <row r="16" spans="1:15" ht="99" customHeight="1" x14ac:dyDescent="0.3">
      <c r="A16" s="114" t="s">
        <v>448</v>
      </c>
      <c r="B16" s="115" t="s">
        <v>31</v>
      </c>
      <c r="C16" s="116" t="s">
        <v>32</v>
      </c>
      <c r="D16" s="116" t="s">
        <v>97</v>
      </c>
      <c r="E16" s="117">
        <v>120</v>
      </c>
      <c r="F16" s="117">
        <v>94</v>
      </c>
      <c r="G16" s="117"/>
      <c r="H16" s="117">
        <v>94</v>
      </c>
      <c r="I16" s="117">
        <v>94</v>
      </c>
      <c r="J16" s="117"/>
      <c r="K16" s="117"/>
      <c r="L16" s="117">
        <v>94</v>
      </c>
      <c r="M16" s="117">
        <f>66</f>
        <v>66</v>
      </c>
      <c r="N16" s="116" t="s">
        <v>117</v>
      </c>
      <c r="O16" s="117"/>
    </row>
    <row r="17" spans="1:15" ht="54.75" customHeight="1" x14ac:dyDescent="0.3">
      <c r="A17" s="114" t="s">
        <v>118</v>
      </c>
      <c r="B17" s="115" t="s">
        <v>31</v>
      </c>
      <c r="C17" s="121">
        <v>44652</v>
      </c>
      <c r="D17" s="117" t="s">
        <v>94</v>
      </c>
      <c r="E17" s="117">
        <v>0</v>
      </c>
      <c r="F17" s="117">
        <v>0</v>
      </c>
      <c r="G17" s="117"/>
      <c r="H17" s="117"/>
      <c r="I17" s="115"/>
      <c r="J17" s="117"/>
      <c r="K17" s="115"/>
      <c r="L17" s="117"/>
      <c r="M17" s="117"/>
      <c r="N17" s="116" t="s">
        <v>240</v>
      </c>
      <c r="O17" s="117"/>
    </row>
    <row r="18" spans="1:15" ht="75" x14ac:dyDescent="0.3">
      <c r="A18" s="114" t="s">
        <v>119</v>
      </c>
      <c r="B18" s="115" t="s">
        <v>31</v>
      </c>
      <c r="C18" s="121">
        <v>44652</v>
      </c>
      <c r="D18" s="121">
        <v>44652</v>
      </c>
      <c r="E18" s="117">
        <v>20</v>
      </c>
      <c r="F18" s="117">
        <v>20</v>
      </c>
      <c r="G18" s="117"/>
      <c r="H18" s="117"/>
      <c r="I18" s="122"/>
      <c r="J18" s="117"/>
      <c r="K18" s="122"/>
      <c r="L18" s="123"/>
      <c r="M18" s="123"/>
      <c r="N18" s="117"/>
      <c r="O18" s="117"/>
    </row>
    <row r="19" spans="1:15" ht="56.25" x14ac:dyDescent="0.3">
      <c r="A19" s="114" t="s">
        <v>43</v>
      </c>
      <c r="B19" s="115" t="s">
        <v>31</v>
      </c>
      <c r="C19" s="116" t="s">
        <v>339</v>
      </c>
      <c r="D19" s="116" t="s">
        <v>221</v>
      </c>
      <c r="E19" s="117">
        <v>28</v>
      </c>
      <c r="F19" s="117">
        <v>28</v>
      </c>
      <c r="G19" s="117"/>
      <c r="H19" s="117">
        <v>28</v>
      </c>
      <c r="I19" s="122"/>
      <c r="J19" s="117"/>
      <c r="K19" s="122"/>
      <c r="L19" s="123"/>
      <c r="M19" s="123"/>
      <c r="N19" s="117"/>
      <c r="O19" s="117"/>
    </row>
    <row r="20" spans="1:15" ht="37.5" x14ac:dyDescent="0.3">
      <c r="A20" s="114" t="s">
        <v>44</v>
      </c>
      <c r="B20" s="115" t="s">
        <v>31</v>
      </c>
      <c r="C20" s="121">
        <v>44682</v>
      </c>
      <c r="D20" s="121">
        <v>44682</v>
      </c>
      <c r="E20" s="117">
        <v>21</v>
      </c>
      <c r="F20" s="117">
        <v>21</v>
      </c>
      <c r="G20" s="117"/>
      <c r="H20" s="117">
        <v>21</v>
      </c>
      <c r="I20" s="122"/>
      <c r="J20" s="117"/>
      <c r="K20" s="122"/>
      <c r="L20" s="123"/>
      <c r="M20" s="123"/>
      <c r="N20" s="117"/>
      <c r="O20" s="117"/>
    </row>
    <row r="21" spans="1:15" ht="75" x14ac:dyDescent="0.3">
      <c r="A21" s="114" t="s">
        <v>45</v>
      </c>
      <c r="B21" s="115" t="s">
        <v>31</v>
      </c>
      <c r="C21" s="121">
        <v>44621</v>
      </c>
      <c r="D21" s="121">
        <v>44621</v>
      </c>
      <c r="E21" s="117">
        <v>0</v>
      </c>
      <c r="F21" s="117">
        <v>0</v>
      </c>
      <c r="G21" s="117"/>
      <c r="H21" s="117"/>
      <c r="I21" s="122"/>
      <c r="J21" s="117"/>
      <c r="K21" s="122"/>
      <c r="L21" s="123"/>
      <c r="M21" s="123"/>
      <c r="N21" s="116" t="s">
        <v>241</v>
      </c>
      <c r="O21" s="117"/>
    </row>
    <row r="22" spans="1:15" ht="75" x14ac:dyDescent="0.3">
      <c r="A22" s="77" t="s">
        <v>120</v>
      </c>
      <c r="B22" s="76" t="s">
        <v>31</v>
      </c>
      <c r="C22" s="88">
        <v>44562</v>
      </c>
      <c r="D22" s="124">
        <v>44621</v>
      </c>
      <c r="E22" s="58">
        <v>34</v>
      </c>
      <c r="F22" s="58">
        <v>34</v>
      </c>
      <c r="G22" s="58"/>
      <c r="H22" s="58"/>
      <c r="I22" s="103"/>
      <c r="J22" s="58"/>
      <c r="K22" s="103"/>
      <c r="L22" s="125"/>
      <c r="M22" s="125"/>
      <c r="N22" s="58"/>
      <c r="O22" s="58"/>
    </row>
    <row r="23" spans="1:15" ht="77.25" customHeight="1" x14ac:dyDescent="0.3">
      <c r="A23" s="114" t="s">
        <v>407</v>
      </c>
      <c r="B23" s="115" t="s">
        <v>31</v>
      </c>
      <c r="C23" s="121">
        <v>44866</v>
      </c>
      <c r="D23" s="121">
        <v>44866</v>
      </c>
      <c r="E23" s="117">
        <v>0</v>
      </c>
      <c r="F23" s="117">
        <v>0</v>
      </c>
      <c r="G23" s="116" t="s">
        <v>121</v>
      </c>
      <c r="H23" s="117"/>
      <c r="I23" s="122"/>
      <c r="J23" s="117"/>
      <c r="K23" s="122"/>
      <c r="L23" s="123"/>
      <c r="M23" s="123"/>
      <c r="N23" s="116"/>
      <c r="O23" s="116" t="s">
        <v>435</v>
      </c>
    </row>
    <row r="24" spans="1:15" ht="75" x14ac:dyDescent="0.3">
      <c r="A24" s="77" t="s">
        <v>40</v>
      </c>
      <c r="B24" s="76" t="s">
        <v>31</v>
      </c>
      <c r="C24" s="57" t="s">
        <v>342</v>
      </c>
      <c r="D24" s="57" t="s">
        <v>343</v>
      </c>
      <c r="E24" s="58">
        <f>540+266</f>
        <v>806</v>
      </c>
      <c r="F24" s="58">
        <f>540+266</f>
        <v>806</v>
      </c>
      <c r="G24" s="58"/>
      <c r="H24" s="58"/>
      <c r="I24" s="103"/>
      <c r="J24" s="58"/>
      <c r="K24" s="103"/>
      <c r="L24" s="125"/>
      <c r="M24" s="125"/>
      <c r="N24" s="58"/>
      <c r="O24" s="58"/>
    </row>
    <row r="25" spans="1:15" ht="75" x14ac:dyDescent="0.3">
      <c r="A25" s="114" t="s">
        <v>341</v>
      </c>
      <c r="B25" s="126" t="s">
        <v>31</v>
      </c>
      <c r="C25" s="127" t="s">
        <v>32</v>
      </c>
      <c r="D25" s="128">
        <v>44713</v>
      </c>
      <c r="E25" s="129">
        <v>40</v>
      </c>
      <c r="F25" s="129">
        <v>47</v>
      </c>
      <c r="G25" s="127" t="s">
        <v>180</v>
      </c>
      <c r="H25" s="117"/>
      <c r="I25" s="122"/>
      <c r="J25" s="117"/>
      <c r="K25" s="122"/>
      <c r="L25" s="123"/>
      <c r="M25" s="123"/>
      <c r="N25" s="129"/>
      <c r="O25" s="129"/>
    </row>
    <row r="26" spans="1:15" ht="37.5" customHeight="1" x14ac:dyDescent="0.3">
      <c r="A26" s="114" t="s">
        <v>122</v>
      </c>
      <c r="B26" s="115" t="s">
        <v>31</v>
      </c>
      <c r="C26" s="116" t="s">
        <v>32</v>
      </c>
      <c r="D26" s="116" t="s">
        <v>340</v>
      </c>
      <c r="E26" s="117">
        <v>60</v>
      </c>
      <c r="F26" s="117">
        <v>30</v>
      </c>
      <c r="G26" s="117" t="s">
        <v>123</v>
      </c>
      <c r="H26" s="117"/>
      <c r="I26" s="122"/>
      <c r="J26" s="117"/>
      <c r="K26" s="122"/>
      <c r="L26" s="123"/>
      <c r="M26" s="123"/>
      <c r="N26" s="117"/>
      <c r="O26" s="117"/>
    </row>
    <row r="27" spans="1:15" ht="19.5" thickBot="1" x14ac:dyDescent="0.35">
      <c r="A27" s="115" t="s">
        <v>114</v>
      </c>
      <c r="B27" s="115" t="s">
        <v>31</v>
      </c>
      <c r="C27" s="116" t="s">
        <v>32</v>
      </c>
      <c r="D27" s="116" t="s">
        <v>32</v>
      </c>
      <c r="E27" s="117"/>
      <c r="F27" s="117"/>
      <c r="G27" s="117"/>
      <c r="H27" s="117"/>
      <c r="I27" s="115"/>
      <c r="J27" s="117"/>
      <c r="K27" s="115"/>
      <c r="L27" s="118"/>
      <c r="M27" s="117">
        <v>144</v>
      </c>
      <c r="N27" s="117"/>
      <c r="O27" s="117"/>
    </row>
    <row r="28" spans="1:15" ht="19.5" thickBot="1" x14ac:dyDescent="0.35">
      <c r="A28" s="148" t="s">
        <v>11</v>
      </c>
      <c r="B28" s="136"/>
      <c r="C28" s="136"/>
      <c r="D28" s="136"/>
      <c r="E28" s="136"/>
      <c r="F28" s="136"/>
      <c r="G28" s="136"/>
      <c r="H28" s="136"/>
      <c r="I28" s="136"/>
      <c r="J28" s="136"/>
      <c r="K28" s="136"/>
      <c r="L28" s="136"/>
      <c r="M28" s="136"/>
      <c r="N28" s="136"/>
      <c r="O28" s="137"/>
    </row>
    <row r="29" spans="1:15" ht="37.5" customHeight="1" x14ac:dyDescent="0.3">
      <c r="A29" s="81" t="s">
        <v>408</v>
      </c>
      <c r="B29" s="36" t="s">
        <v>31</v>
      </c>
      <c r="C29" s="80">
        <v>44666</v>
      </c>
      <c r="D29" s="80">
        <v>44666</v>
      </c>
      <c r="E29" s="23">
        <v>48</v>
      </c>
      <c r="F29" s="23">
        <v>72</v>
      </c>
      <c r="G29" s="20"/>
      <c r="H29" s="23"/>
      <c r="I29" s="20"/>
      <c r="J29" s="23"/>
      <c r="K29" s="20"/>
      <c r="L29" s="20"/>
      <c r="M29" s="20"/>
      <c r="N29" s="20"/>
      <c r="O29" s="23"/>
    </row>
    <row r="30" spans="1:15" x14ac:dyDescent="0.3">
      <c r="A30" s="81" t="s">
        <v>105</v>
      </c>
      <c r="B30" s="36" t="s">
        <v>31</v>
      </c>
      <c r="C30" s="82" t="s">
        <v>32</v>
      </c>
      <c r="D30" s="82" t="s">
        <v>32</v>
      </c>
      <c r="E30" s="23">
        <v>1200</v>
      </c>
      <c r="F30" s="23">
        <v>1450</v>
      </c>
      <c r="G30" s="20"/>
      <c r="H30" s="23"/>
      <c r="I30" s="20"/>
      <c r="J30" s="23"/>
      <c r="K30" s="20"/>
      <c r="L30" s="20"/>
      <c r="M30" s="20"/>
      <c r="N30" s="20"/>
      <c r="O30" s="23"/>
    </row>
    <row r="31" spans="1:15" ht="56.25" x14ac:dyDescent="0.3">
      <c r="A31" s="81" t="s">
        <v>344</v>
      </c>
      <c r="B31" s="36" t="s">
        <v>31</v>
      </c>
      <c r="C31" s="82" t="s">
        <v>32</v>
      </c>
      <c r="D31" s="82" t="s">
        <v>32</v>
      </c>
      <c r="E31" s="23">
        <v>120</v>
      </c>
      <c r="F31" s="23">
        <v>183</v>
      </c>
      <c r="G31" s="20"/>
      <c r="H31" s="23"/>
      <c r="I31" s="20"/>
      <c r="J31" s="23"/>
      <c r="K31" s="20"/>
      <c r="L31" s="20"/>
      <c r="M31" s="20"/>
      <c r="N31" s="20"/>
      <c r="O31" s="23"/>
    </row>
    <row r="32" spans="1:15" ht="75" x14ac:dyDescent="0.3">
      <c r="A32" s="74" t="s">
        <v>182</v>
      </c>
      <c r="B32" s="36" t="s">
        <v>31</v>
      </c>
      <c r="C32" s="27" t="s">
        <v>383</v>
      </c>
      <c r="D32" s="27" t="s">
        <v>383</v>
      </c>
      <c r="E32" s="38">
        <v>600</v>
      </c>
      <c r="F32" s="38">
        <v>700</v>
      </c>
      <c r="G32" s="7"/>
      <c r="H32" s="38"/>
      <c r="I32" s="7"/>
      <c r="J32" s="38"/>
      <c r="K32" s="7"/>
      <c r="L32" s="7"/>
      <c r="M32" s="7"/>
      <c r="N32" s="7"/>
      <c r="O32" s="38"/>
    </row>
    <row r="33" spans="1:15" ht="75" customHeight="1" x14ac:dyDescent="0.3">
      <c r="A33" s="81" t="s">
        <v>106</v>
      </c>
      <c r="B33" s="36" t="s">
        <v>31</v>
      </c>
      <c r="C33" s="32" t="s">
        <v>382</v>
      </c>
      <c r="D33" s="32" t="s">
        <v>382</v>
      </c>
      <c r="E33" s="23">
        <v>200</v>
      </c>
      <c r="F33" s="23">
        <v>224</v>
      </c>
      <c r="G33" s="20"/>
      <c r="H33" s="23"/>
      <c r="I33" s="20"/>
      <c r="J33" s="23"/>
      <c r="K33" s="20"/>
      <c r="L33" s="20"/>
      <c r="M33" s="20"/>
      <c r="N33" s="24"/>
      <c r="O33" s="32"/>
    </row>
    <row r="34" spans="1:15" x14ac:dyDescent="0.3">
      <c r="A34" s="74" t="s">
        <v>345</v>
      </c>
      <c r="B34" s="36" t="s">
        <v>31</v>
      </c>
      <c r="C34" s="83" t="s">
        <v>77</v>
      </c>
      <c r="D34" s="84">
        <v>44653</v>
      </c>
      <c r="E34" s="38">
        <v>60</v>
      </c>
      <c r="F34" s="38">
        <v>85</v>
      </c>
      <c r="G34" s="7"/>
      <c r="H34" s="38"/>
      <c r="I34" s="7"/>
      <c r="J34" s="38"/>
      <c r="K34" s="7"/>
      <c r="L34" s="7"/>
      <c r="M34" s="7"/>
      <c r="N34" s="7"/>
      <c r="O34" s="38"/>
    </row>
    <row r="35" spans="1:15" ht="39" customHeight="1" x14ac:dyDescent="0.3">
      <c r="A35" s="81" t="s">
        <v>14</v>
      </c>
      <c r="B35" s="36" t="s">
        <v>31</v>
      </c>
      <c r="C35" s="32" t="s">
        <v>183</v>
      </c>
      <c r="D35" s="32" t="s">
        <v>107</v>
      </c>
      <c r="E35" s="23">
        <v>100</v>
      </c>
      <c r="F35" s="23">
        <v>121</v>
      </c>
      <c r="G35" s="20"/>
      <c r="H35" s="23"/>
      <c r="I35" s="20"/>
      <c r="J35" s="23"/>
      <c r="K35" s="20"/>
      <c r="L35" s="20"/>
      <c r="M35" s="20"/>
      <c r="N35" s="20"/>
      <c r="O35" s="23"/>
    </row>
    <row r="36" spans="1:15" ht="56.25" x14ac:dyDescent="0.3">
      <c r="A36" s="81" t="s">
        <v>346</v>
      </c>
      <c r="B36" s="36" t="s">
        <v>31</v>
      </c>
      <c r="C36" s="80">
        <v>44661</v>
      </c>
      <c r="D36" s="80">
        <v>44662</v>
      </c>
      <c r="E36" s="23">
        <v>50</v>
      </c>
      <c r="F36" s="23">
        <v>57</v>
      </c>
      <c r="G36" s="20"/>
      <c r="H36" s="23"/>
      <c r="I36" s="20"/>
      <c r="J36" s="23"/>
      <c r="K36" s="20"/>
      <c r="L36" s="20"/>
      <c r="M36" s="20"/>
      <c r="N36" s="20"/>
      <c r="O36" s="23"/>
    </row>
    <row r="37" spans="1:15" ht="56.25" x14ac:dyDescent="0.3">
      <c r="A37" s="74" t="s">
        <v>39</v>
      </c>
      <c r="B37" s="36" t="s">
        <v>31</v>
      </c>
      <c r="C37" s="85" t="s">
        <v>32</v>
      </c>
      <c r="D37" s="85" t="s">
        <v>32</v>
      </c>
      <c r="E37" s="38">
        <v>130</v>
      </c>
      <c r="F37" s="38">
        <v>177</v>
      </c>
      <c r="G37" s="7"/>
      <c r="H37" s="38"/>
      <c r="I37" s="7"/>
      <c r="J37" s="38"/>
      <c r="K37" s="7"/>
      <c r="L37" s="7"/>
      <c r="M37" s="7"/>
      <c r="N37" s="7"/>
      <c r="O37" s="38"/>
    </row>
    <row r="38" spans="1:15" ht="19.5" thickBot="1" x14ac:dyDescent="0.35">
      <c r="A38" s="36" t="s">
        <v>114</v>
      </c>
      <c r="B38" s="36" t="s">
        <v>31</v>
      </c>
      <c r="C38" s="27" t="s">
        <v>32</v>
      </c>
      <c r="D38" s="27" t="s">
        <v>32</v>
      </c>
      <c r="E38" s="38"/>
      <c r="F38" s="38"/>
      <c r="G38" s="35"/>
      <c r="H38" s="38"/>
      <c r="I38" s="38">
        <v>335</v>
      </c>
      <c r="J38" s="38"/>
      <c r="K38" s="36"/>
      <c r="L38" s="37"/>
      <c r="M38" s="38"/>
      <c r="N38" s="7"/>
      <c r="O38" s="38"/>
    </row>
    <row r="39" spans="1:15" ht="19.5" thickBot="1" x14ac:dyDescent="0.35">
      <c r="A39" s="148" t="s">
        <v>12</v>
      </c>
      <c r="B39" s="136"/>
      <c r="C39" s="136"/>
      <c r="D39" s="136"/>
      <c r="E39" s="136"/>
      <c r="F39" s="136"/>
      <c r="G39" s="136"/>
      <c r="H39" s="136"/>
      <c r="I39" s="136"/>
      <c r="J39" s="136"/>
      <c r="K39" s="136"/>
      <c r="L39" s="136"/>
      <c r="M39" s="136"/>
      <c r="N39" s="136"/>
      <c r="O39" s="137"/>
    </row>
    <row r="40" spans="1:15" ht="56.25" x14ac:dyDescent="0.3">
      <c r="A40" s="96" t="s">
        <v>47</v>
      </c>
      <c r="B40" s="104" t="s">
        <v>31</v>
      </c>
      <c r="C40" s="86" t="s">
        <v>216</v>
      </c>
      <c r="D40" s="87" t="s">
        <v>217</v>
      </c>
      <c r="E40" s="59">
        <v>170</v>
      </c>
      <c r="F40" s="59">
        <v>120</v>
      </c>
      <c r="G40" s="59"/>
      <c r="H40" s="59"/>
      <c r="I40" s="30"/>
      <c r="J40" s="59"/>
      <c r="K40" s="30"/>
      <c r="L40" s="30"/>
      <c r="M40" s="30"/>
      <c r="N40" s="29"/>
      <c r="O40" s="65"/>
    </row>
    <row r="41" spans="1:15" ht="111" customHeight="1" x14ac:dyDescent="0.3">
      <c r="A41" s="74" t="s">
        <v>185</v>
      </c>
      <c r="B41" s="104" t="s">
        <v>31</v>
      </c>
      <c r="C41" s="27" t="s">
        <v>218</v>
      </c>
      <c r="D41" s="27" t="s">
        <v>219</v>
      </c>
      <c r="E41" s="38">
        <v>716</v>
      </c>
      <c r="F41" s="38">
        <v>492</v>
      </c>
      <c r="G41" s="27" t="s">
        <v>160</v>
      </c>
      <c r="H41" s="38"/>
      <c r="I41" s="7"/>
      <c r="J41" s="27" t="s">
        <v>161</v>
      </c>
      <c r="K41" s="7"/>
      <c r="L41" s="7"/>
      <c r="M41" s="7"/>
      <c r="N41" s="31"/>
      <c r="O41" s="65"/>
    </row>
    <row r="42" spans="1:15" ht="72.75" customHeight="1" x14ac:dyDescent="0.3">
      <c r="A42" s="81" t="s">
        <v>220</v>
      </c>
      <c r="B42" s="104" t="s">
        <v>31</v>
      </c>
      <c r="C42" s="28" t="s">
        <v>77</v>
      </c>
      <c r="D42" s="32" t="s">
        <v>221</v>
      </c>
      <c r="E42" s="60">
        <v>80</v>
      </c>
      <c r="F42" s="60">
        <v>60</v>
      </c>
      <c r="G42" s="23"/>
      <c r="H42" s="23"/>
      <c r="I42" s="20"/>
      <c r="J42" s="23"/>
      <c r="K42" s="20"/>
      <c r="L42" s="19"/>
      <c r="M42" s="19"/>
      <c r="N42" s="23"/>
      <c r="O42" s="23"/>
    </row>
    <row r="43" spans="1:15" ht="189" customHeight="1" x14ac:dyDescent="0.3">
      <c r="A43" s="81" t="s">
        <v>162</v>
      </c>
      <c r="B43" s="104" t="s">
        <v>31</v>
      </c>
      <c r="C43" s="32" t="s">
        <v>384</v>
      </c>
      <c r="D43" s="32" t="s">
        <v>384</v>
      </c>
      <c r="E43" s="38">
        <v>5</v>
      </c>
      <c r="F43" s="23">
        <v>5</v>
      </c>
      <c r="G43" s="23"/>
      <c r="H43" s="23"/>
      <c r="I43" s="20"/>
      <c r="J43" s="32" t="s">
        <v>193</v>
      </c>
      <c r="K43" s="20"/>
      <c r="L43" s="20"/>
      <c r="M43" s="20"/>
      <c r="N43" s="24"/>
      <c r="O43" s="32"/>
    </row>
    <row r="44" spans="1:15" ht="131.25" x14ac:dyDescent="0.3">
      <c r="A44" s="81" t="s">
        <v>163</v>
      </c>
      <c r="B44" s="104" t="s">
        <v>31</v>
      </c>
      <c r="C44" s="32" t="s">
        <v>164</v>
      </c>
      <c r="D44" s="32" t="s">
        <v>164</v>
      </c>
      <c r="E44" s="23">
        <v>70</v>
      </c>
      <c r="F44" s="23">
        <v>70</v>
      </c>
      <c r="G44" s="32" t="s">
        <v>186</v>
      </c>
      <c r="H44" s="23"/>
      <c r="I44" s="20"/>
      <c r="J44" s="23"/>
      <c r="K44" s="20"/>
      <c r="L44" s="20"/>
      <c r="M44" s="20"/>
      <c r="N44" s="24"/>
      <c r="O44" s="32"/>
    </row>
    <row r="45" spans="1:15" ht="207.75" customHeight="1" x14ac:dyDescent="0.3">
      <c r="A45" s="81" t="s">
        <v>165</v>
      </c>
      <c r="B45" s="104" t="s">
        <v>31</v>
      </c>
      <c r="C45" s="32" t="s">
        <v>166</v>
      </c>
      <c r="D45" s="32" t="s">
        <v>166</v>
      </c>
      <c r="E45" s="23">
        <v>92</v>
      </c>
      <c r="F45" s="23">
        <v>92</v>
      </c>
      <c r="G45" s="32" t="s">
        <v>245</v>
      </c>
      <c r="H45" s="23"/>
      <c r="I45" s="20"/>
      <c r="J45" s="32" t="s">
        <v>250</v>
      </c>
      <c r="K45" s="20"/>
      <c r="L45" s="20"/>
      <c r="M45" s="20"/>
      <c r="N45" s="24"/>
      <c r="O45" s="32"/>
    </row>
    <row r="46" spans="1:15" x14ac:dyDescent="0.3">
      <c r="A46" s="74" t="s">
        <v>78</v>
      </c>
      <c r="B46" s="104" t="s">
        <v>31</v>
      </c>
      <c r="C46" s="27" t="s">
        <v>99</v>
      </c>
      <c r="D46" s="27" t="s">
        <v>99</v>
      </c>
      <c r="E46" s="38">
        <v>17</v>
      </c>
      <c r="F46" s="38">
        <v>17</v>
      </c>
      <c r="G46" s="38" t="s">
        <v>167</v>
      </c>
      <c r="H46" s="38">
        <v>17</v>
      </c>
      <c r="I46" s="7"/>
      <c r="J46" s="38"/>
      <c r="K46" s="7"/>
      <c r="L46" s="7"/>
      <c r="M46" s="7"/>
      <c r="N46" s="31"/>
      <c r="O46" s="65"/>
    </row>
    <row r="47" spans="1:15" ht="75" x14ac:dyDescent="0.3">
      <c r="A47" s="74" t="s">
        <v>46</v>
      </c>
      <c r="B47" s="104" t="s">
        <v>31</v>
      </c>
      <c r="C47" s="131" t="s">
        <v>385</v>
      </c>
      <c r="D47" s="131" t="s">
        <v>385</v>
      </c>
      <c r="E47" s="38">
        <v>21</v>
      </c>
      <c r="F47" s="38">
        <v>21</v>
      </c>
      <c r="G47" s="27" t="s">
        <v>187</v>
      </c>
      <c r="H47" s="38"/>
      <c r="I47" s="7"/>
      <c r="J47" s="38"/>
      <c r="K47" s="7"/>
      <c r="L47" s="7"/>
      <c r="M47" s="7"/>
      <c r="N47" s="31"/>
      <c r="O47" s="27"/>
    </row>
    <row r="48" spans="1:15" ht="93.75" customHeight="1" x14ac:dyDescent="0.3">
      <c r="A48" s="74" t="s">
        <v>168</v>
      </c>
      <c r="B48" s="104" t="s">
        <v>31</v>
      </c>
      <c r="C48" s="27" t="s">
        <v>169</v>
      </c>
      <c r="D48" s="27" t="s">
        <v>170</v>
      </c>
      <c r="E48" s="38">
        <v>120</v>
      </c>
      <c r="F48" s="38">
        <v>120</v>
      </c>
      <c r="G48" s="27" t="s">
        <v>194</v>
      </c>
      <c r="H48" s="38"/>
      <c r="I48" s="7"/>
      <c r="J48" s="38"/>
      <c r="K48" s="7"/>
      <c r="L48" s="7"/>
      <c r="M48" s="7"/>
      <c r="N48" s="31"/>
      <c r="O48" s="65"/>
    </row>
    <row r="49" spans="1:15" ht="373.5" customHeight="1" x14ac:dyDescent="0.3">
      <c r="A49" s="74" t="s">
        <v>189</v>
      </c>
      <c r="B49" s="104" t="s">
        <v>31</v>
      </c>
      <c r="C49" s="85" t="s">
        <v>32</v>
      </c>
      <c r="D49" s="85" t="s">
        <v>32</v>
      </c>
      <c r="E49" s="38"/>
      <c r="F49" s="38">
        <v>165</v>
      </c>
      <c r="G49" s="27" t="s">
        <v>190</v>
      </c>
      <c r="H49" s="38">
        <v>165</v>
      </c>
      <c r="I49" s="7"/>
      <c r="J49" s="27" t="s">
        <v>188</v>
      </c>
      <c r="K49" s="7"/>
      <c r="L49" s="38">
        <v>50</v>
      </c>
      <c r="M49" s="7"/>
      <c r="N49" s="31"/>
      <c r="O49" s="27"/>
    </row>
    <row r="50" spans="1:15" ht="75" x14ac:dyDescent="0.3">
      <c r="A50" s="81" t="s">
        <v>171</v>
      </c>
      <c r="B50" s="104" t="s">
        <v>31</v>
      </c>
      <c r="C50" s="32" t="s">
        <v>191</v>
      </c>
      <c r="D50" s="79">
        <v>44743</v>
      </c>
      <c r="E50" s="23">
        <v>9</v>
      </c>
      <c r="F50" s="23">
        <v>9</v>
      </c>
      <c r="G50" s="23"/>
      <c r="H50" s="23"/>
      <c r="I50" s="20"/>
      <c r="J50" s="23"/>
      <c r="K50" s="20"/>
      <c r="L50" s="20"/>
      <c r="M50" s="20"/>
      <c r="N50" s="24"/>
      <c r="O50" s="32"/>
    </row>
    <row r="51" spans="1:15" ht="56.25" x14ac:dyDescent="0.3">
      <c r="A51" s="97" t="s">
        <v>172</v>
      </c>
      <c r="B51" s="104" t="s">
        <v>31</v>
      </c>
      <c r="C51" s="85" t="s">
        <v>32</v>
      </c>
      <c r="D51" s="66" t="s">
        <v>192</v>
      </c>
      <c r="E51" s="60">
        <v>350</v>
      </c>
      <c r="F51" s="60">
        <v>337</v>
      </c>
      <c r="G51" s="60"/>
      <c r="H51" s="60">
        <v>337</v>
      </c>
      <c r="I51" s="33"/>
      <c r="J51" s="60"/>
      <c r="K51" s="33"/>
      <c r="L51" s="33"/>
      <c r="M51" s="33"/>
      <c r="N51" s="34"/>
      <c r="O51" s="66"/>
    </row>
    <row r="52" spans="1:15" ht="33.75" customHeight="1" thickBot="1" x14ac:dyDescent="0.35">
      <c r="A52" s="36" t="s">
        <v>114</v>
      </c>
      <c r="B52" s="36" t="s">
        <v>31</v>
      </c>
      <c r="C52" s="27" t="s">
        <v>32</v>
      </c>
      <c r="D52" s="27" t="s">
        <v>32</v>
      </c>
      <c r="E52" s="38"/>
      <c r="F52" s="38"/>
      <c r="G52" s="38"/>
      <c r="H52" s="38"/>
      <c r="I52" s="36"/>
      <c r="J52" s="38"/>
      <c r="K52" s="36"/>
      <c r="L52" s="37"/>
      <c r="M52" s="38">
        <v>207</v>
      </c>
      <c r="N52" s="7"/>
      <c r="O52" s="38"/>
    </row>
    <row r="53" spans="1:15" ht="19.5" thickBot="1" x14ac:dyDescent="0.35">
      <c r="A53" s="149" t="s">
        <v>13</v>
      </c>
      <c r="B53" s="150"/>
      <c r="C53" s="150"/>
      <c r="D53" s="150"/>
      <c r="E53" s="150"/>
      <c r="F53" s="150"/>
      <c r="G53" s="150"/>
      <c r="H53" s="150"/>
      <c r="I53" s="150"/>
      <c r="J53" s="150"/>
      <c r="K53" s="150"/>
      <c r="L53" s="150"/>
      <c r="M53" s="150"/>
      <c r="N53" s="150"/>
      <c r="O53" s="151"/>
    </row>
    <row r="54" spans="1:15" ht="37.5" x14ac:dyDescent="0.3">
      <c r="A54" s="49" t="s">
        <v>14</v>
      </c>
      <c r="B54" s="49" t="s">
        <v>31</v>
      </c>
      <c r="C54" s="32" t="s">
        <v>195</v>
      </c>
      <c r="D54" s="78" t="s">
        <v>196</v>
      </c>
      <c r="E54" s="23">
        <f>100+70</f>
        <v>170</v>
      </c>
      <c r="F54" s="23">
        <f>175+83</f>
        <v>258</v>
      </c>
      <c r="G54" s="42"/>
      <c r="H54" s="32"/>
      <c r="I54" s="41"/>
      <c r="J54" s="23"/>
      <c r="K54" s="42"/>
      <c r="L54" s="41"/>
      <c r="M54" s="41"/>
      <c r="N54" s="42"/>
      <c r="O54" s="23"/>
    </row>
    <row r="55" spans="1:15" ht="37.5" x14ac:dyDescent="0.3">
      <c r="A55" s="92" t="s">
        <v>93</v>
      </c>
      <c r="B55" s="36" t="s">
        <v>31</v>
      </c>
      <c r="C55" s="132">
        <v>44835</v>
      </c>
      <c r="D55" s="73">
        <v>44854</v>
      </c>
      <c r="E55" s="23">
        <v>30</v>
      </c>
      <c r="F55" s="23">
        <v>40</v>
      </c>
      <c r="G55" s="23" t="s">
        <v>91</v>
      </c>
      <c r="H55" s="32"/>
      <c r="I55" s="41"/>
      <c r="J55" s="23"/>
      <c r="K55" s="42"/>
      <c r="L55" s="41"/>
      <c r="M55" s="41"/>
      <c r="N55" s="42"/>
      <c r="O55" s="23"/>
    </row>
    <row r="56" spans="1:15" ht="59.25" customHeight="1" x14ac:dyDescent="0.3">
      <c r="A56" s="81" t="s">
        <v>222</v>
      </c>
      <c r="B56" s="81" t="s">
        <v>31</v>
      </c>
      <c r="C56" s="32" t="s">
        <v>386</v>
      </c>
      <c r="D56" s="32" t="s">
        <v>386</v>
      </c>
      <c r="E56" s="23">
        <v>950</v>
      </c>
      <c r="F56" s="23">
        <v>715</v>
      </c>
      <c r="G56" s="32" t="s">
        <v>15</v>
      </c>
      <c r="H56" s="32"/>
      <c r="I56" s="41"/>
      <c r="J56" s="23"/>
      <c r="K56" s="42"/>
      <c r="L56" s="41"/>
      <c r="M56" s="41"/>
      <c r="N56" s="42"/>
      <c r="O56" s="23"/>
    </row>
    <row r="57" spans="1:15" ht="56.25" x14ac:dyDescent="0.3">
      <c r="A57" s="81" t="s">
        <v>223</v>
      </c>
      <c r="B57" s="81" t="s">
        <v>31</v>
      </c>
      <c r="C57" s="32" t="s">
        <v>387</v>
      </c>
      <c r="D57" s="32" t="s">
        <v>387</v>
      </c>
      <c r="E57" s="23">
        <v>1150</v>
      </c>
      <c r="F57" s="23">
        <v>980</v>
      </c>
      <c r="G57" s="32" t="s">
        <v>15</v>
      </c>
      <c r="H57" s="32"/>
      <c r="I57" s="41"/>
      <c r="J57" s="23"/>
      <c r="K57" s="42"/>
      <c r="L57" s="41"/>
      <c r="M57" s="41"/>
      <c r="N57" s="42"/>
      <c r="O57" s="23"/>
    </row>
    <row r="58" spans="1:15" ht="62.25" customHeight="1" x14ac:dyDescent="0.3">
      <c r="A58" s="81" t="s">
        <v>275</v>
      </c>
      <c r="B58" s="49" t="s">
        <v>31</v>
      </c>
      <c r="C58" s="79">
        <v>44805</v>
      </c>
      <c r="D58" s="32" t="s">
        <v>388</v>
      </c>
      <c r="E58" s="23">
        <v>3000</v>
      </c>
      <c r="F58" s="23">
        <v>1300</v>
      </c>
      <c r="G58" s="32" t="s">
        <v>436</v>
      </c>
      <c r="H58" s="32"/>
      <c r="I58" s="41"/>
      <c r="J58" s="23"/>
      <c r="K58" s="42"/>
      <c r="L58" s="41"/>
      <c r="M58" s="41"/>
      <c r="N58" s="41"/>
      <c r="O58" s="23"/>
    </row>
    <row r="59" spans="1:15" ht="380.25" customHeight="1" x14ac:dyDescent="0.3">
      <c r="A59" s="81" t="s">
        <v>409</v>
      </c>
      <c r="B59" s="81" t="s">
        <v>31</v>
      </c>
      <c r="C59" s="23"/>
      <c r="D59" s="23"/>
      <c r="E59" s="23"/>
      <c r="F59" s="23"/>
      <c r="G59" s="23"/>
      <c r="H59" s="23"/>
      <c r="I59" s="42"/>
      <c r="J59" s="23"/>
      <c r="K59" s="42"/>
      <c r="L59" s="42"/>
      <c r="M59" s="47"/>
      <c r="N59" s="41" t="s">
        <v>433</v>
      </c>
      <c r="O59" s="23"/>
    </row>
    <row r="60" spans="1:15" ht="78.75" customHeight="1" x14ac:dyDescent="0.3">
      <c r="A60" s="81" t="s">
        <v>438</v>
      </c>
      <c r="B60" s="49" t="s">
        <v>31</v>
      </c>
      <c r="C60" s="79">
        <v>44652</v>
      </c>
      <c r="D60" s="80">
        <v>44678</v>
      </c>
      <c r="E60" s="23">
        <v>1</v>
      </c>
      <c r="F60" s="23">
        <v>1</v>
      </c>
      <c r="G60" s="23" t="s">
        <v>437</v>
      </c>
      <c r="H60" s="23">
        <v>1</v>
      </c>
      <c r="I60" s="41"/>
      <c r="J60" s="23"/>
      <c r="K60" s="42"/>
      <c r="L60" s="41"/>
      <c r="M60" s="41"/>
      <c r="N60" s="23" t="s">
        <v>92</v>
      </c>
      <c r="O60" s="23"/>
    </row>
    <row r="61" spans="1:15" ht="114.75" customHeight="1" x14ac:dyDescent="0.3">
      <c r="A61" s="81" t="s">
        <v>224</v>
      </c>
      <c r="B61" s="49" t="s">
        <v>31</v>
      </c>
      <c r="C61" s="32" t="s">
        <v>32</v>
      </c>
      <c r="D61" s="32" t="s">
        <v>389</v>
      </c>
      <c r="E61" s="23">
        <f>222+582</f>
        <v>804</v>
      </c>
      <c r="F61" s="23">
        <f>222+582</f>
        <v>804</v>
      </c>
      <c r="G61" s="41" t="s">
        <v>95</v>
      </c>
      <c r="H61" s="23">
        <v>222</v>
      </c>
      <c r="I61" s="41"/>
      <c r="J61" s="23"/>
      <c r="K61" s="42"/>
      <c r="L61" s="41"/>
      <c r="M61" s="41"/>
      <c r="N61" s="42"/>
      <c r="O61" s="23"/>
    </row>
    <row r="62" spans="1:15" ht="151.5" customHeight="1" x14ac:dyDescent="0.3">
      <c r="A62" s="81" t="s">
        <v>76</v>
      </c>
      <c r="B62" s="49" t="s">
        <v>31</v>
      </c>
      <c r="C62" s="32" t="s">
        <v>191</v>
      </c>
      <c r="D62" s="32" t="s">
        <v>390</v>
      </c>
      <c r="E62" s="23">
        <v>222</v>
      </c>
      <c r="F62" s="32">
        <v>222</v>
      </c>
      <c r="G62" s="41" t="s">
        <v>16</v>
      </c>
      <c r="H62" s="23">
        <v>222</v>
      </c>
      <c r="I62" s="42">
        <v>222</v>
      </c>
      <c r="J62" s="23"/>
      <c r="K62" s="42"/>
      <c r="L62" s="41"/>
      <c r="M62" s="41"/>
      <c r="N62" s="42"/>
      <c r="O62" s="23"/>
    </row>
    <row r="63" spans="1:15" ht="39.75" customHeight="1" x14ac:dyDescent="0.3">
      <c r="A63" s="81" t="s">
        <v>439</v>
      </c>
      <c r="B63" s="106" t="s">
        <v>31</v>
      </c>
      <c r="C63" s="32" t="s">
        <v>32</v>
      </c>
      <c r="D63" s="32" t="s">
        <v>32</v>
      </c>
      <c r="E63" s="23">
        <v>20</v>
      </c>
      <c r="F63" s="23">
        <v>20</v>
      </c>
      <c r="G63" s="42"/>
      <c r="H63" s="23">
        <v>20</v>
      </c>
      <c r="I63" s="41"/>
      <c r="J63" s="23"/>
      <c r="K63" s="42"/>
      <c r="L63" s="41"/>
      <c r="M63" s="41"/>
      <c r="N63" s="42"/>
      <c r="O63" s="23"/>
    </row>
    <row r="64" spans="1:15" ht="78.75" customHeight="1" x14ac:dyDescent="0.3">
      <c r="A64" s="81" t="s">
        <v>440</v>
      </c>
      <c r="B64" s="49" t="s">
        <v>31</v>
      </c>
      <c r="C64" s="32" t="s">
        <v>391</v>
      </c>
      <c r="D64" s="32" t="s">
        <v>392</v>
      </c>
      <c r="E64" s="23">
        <v>4</v>
      </c>
      <c r="F64" s="23">
        <v>4</v>
      </c>
      <c r="G64" s="23"/>
      <c r="H64" s="23">
        <v>4</v>
      </c>
      <c r="I64" s="41"/>
      <c r="J64" s="23"/>
      <c r="K64" s="42"/>
      <c r="L64" s="41"/>
      <c r="M64" s="41"/>
      <c r="N64" s="42"/>
      <c r="O64" s="23"/>
    </row>
    <row r="65" spans="1:15" ht="56.25" x14ac:dyDescent="0.3">
      <c r="A65" s="81" t="s">
        <v>203</v>
      </c>
      <c r="B65" s="49" t="s">
        <v>31</v>
      </c>
      <c r="C65" s="32" t="s">
        <v>393</v>
      </c>
      <c r="D65" s="32" t="s">
        <v>201</v>
      </c>
      <c r="E65" s="23">
        <v>45</v>
      </c>
      <c r="F65" s="32">
        <v>75</v>
      </c>
      <c r="G65" s="32" t="s">
        <v>17</v>
      </c>
      <c r="H65" s="32"/>
      <c r="I65" s="41"/>
      <c r="J65" s="23"/>
      <c r="K65" s="42"/>
      <c r="L65" s="41"/>
      <c r="M65" s="41"/>
      <c r="N65" s="42"/>
      <c r="O65" s="23"/>
    </row>
    <row r="66" spans="1:15" ht="96.75" customHeight="1" x14ac:dyDescent="0.3">
      <c r="A66" s="81" t="s">
        <v>18</v>
      </c>
      <c r="B66" s="49" t="s">
        <v>31</v>
      </c>
      <c r="C66" s="32" t="s">
        <v>393</v>
      </c>
      <c r="D66" s="32" t="s">
        <v>201</v>
      </c>
      <c r="E66" s="23">
        <v>6</v>
      </c>
      <c r="F66" s="23">
        <v>12</v>
      </c>
      <c r="G66" s="32" t="s">
        <v>197</v>
      </c>
      <c r="H66" s="32"/>
      <c r="I66" s="41"/>
      <c r="J66" s="23"/>
      <c r="K66" s="42"/>
      <c r="L66" s="41"/>
      <c r="M66" s="41"/>
      <c r="N66" s="42"/>
      <c r="O66" s="23"/>
    </row>
    <row r="67" spans="1:15" ht="112.5" x14ac:dyDescent="0.3">
      <c r="A67" s="92" t="s">
        <v>441</v>
      </c>
      <c r="B67" s="49" t="s">
        <v>31</v>
      </c>
      <c r="C67" s="132">
        <v>44713</v>
      </c>
      <c r="D67" s="32" t="s">
        <v>202</v>
      </c>
      <c r="E67" s="23">
        <v>42</v>
      </c>
      <c r="F67" s="23">
        <v>42</v>
      </c>
      <c r="G67" s="32" t="s">
        <v>19</v>
      </c>
      <c r="H67" s="23">
        <v>22</v>
      </c>
      <c r="I67" s="48"/>
      <c r="J67" s="23"/>
      <c r="K67" s="42"/>
      <c r="L67" s="42"/>
      <c r="M67" s="42"/>
      <c r="N67" s="42"/>
      <c r="O67" s="23"/>
    </row>
    <row r="68" spans="1:15" ht="188.25" customHeight="1" x14ac:dyDescent="0.3">
      <c r="A68" s="74" t="s">
        <v>442</v>
      </c>
      <c r="B68" s="105" t="s">
        <v>31</v>
      </c>
      <c r="C68" s="28" t="s">
        <v>225</v>
      </c>
      <c r="D68" s="28" t="s">
        <v>225</v>
      </c>
      <c r="E68" s="38">
        <v>222</v>
      </c>
      <c r="F68" s="38">
        <v>189</v>
      </c>
      <c r="G68" s="32"/>
      <c r="H68" s="23">
        <v>189</v>
      </c>
      <c r="I68" s="43"/>
      <c r="J68" s="28"/>
      <c r="K68" s="44"/>
      <c r="L68" s="28"/>
      <c r="M68" s="28"/>
      <c r="N68" s="41" t="s">
        <v>251</v>
      </c>
      <c r="O68" s="45"/>
    </row>
    <row r="69" spans="1:15" ht="409.5" x14ac:dyDescent="0.3">
      <c r="A69" s="93" t="s">
        <v>449</v>
      </c>
      <c r="B69" s="49" t="s">
        <v>31</v>
      </c>
      <c r="C69" s="32" t="s">
        <v>96</v>
      </c>
      <c r="D69" s="32" t="s">
        <v>97</v>
      </c>
      <c r="E69" s="23">
        <v>580</v>
      </c>
      <c r="F69" s="23">
        <v>460</v>
      </c>
      <c r="G69" s="42"/>
      <c r="H69" s="32">
        <v>129</v>
      </c>
      <c r="I69" s="40"/>
      <c r="J69" s="23"/>
      <c r="K69" s="42"/>
      <c r="L69" s="42"/>
      <c r="M69" s="42"/>
      <c r="N69" s="41" t="s">
        <v>251</v>
      </c>
      <c r="O69" s="32"/>
    </row>
    <row r="70" spans="1:15" ht="81.75" customHeight="1" x14ac:dyDescent="0.3">
      <c r="A70" s="81" t="s">
        <v>424</v>
      </c>
      <c r="B70" s="49" t="s">
        <v>31</v>
      </c>
      <c r="C70" s="32" t="s">
        <v>32</v>
      </c>
      <c r="D70" s="32" t="s">
        <v>403</v>
      </c>
      <c r="E70" s="23">
        <v>25</v>
      </c>
      <c r="F70" s="23">
        <v>25</v>
      </c>
      <c r="G70" s="42"/>
      <c r="H70" s="23">
        <v>25</v>
      </c>
      <c r="I70" s="42">
        <v>25</v>
      </c>
      <c r="J70" s="23" t="s">
        <v>20</v>
      </c>
      <c r="K70" s="42"/>
      <c r="L70" s="42"/>
      <c r="M70" s="42"/>
      <c r="N70" s="23" t="s">
        <v>92</v>
      </c>
      <c r="O70" s="32"/>
    </row>
    <row r="71" spans="1:15" ht="132" customHeight="1" x14ac:dyDescent="0.3">
      <c r="A71" s="81" t="s">
        <v>443</v>
      </c>
      <c r="B71" s="49" t="s">
        <v>31</v>
      </c>
      <c r="C71" s="132">
        <v>44621</v>
      </c>
      <c r="D71" s="80">
        <v>44642</v>
      </c>
      <c r="E71" s="23">
        <v>12</v>
      </c>
      <c r="F71" s="23">
        <v>12</v>
      </c>
      <c r="G71" s="41" t="s">
        <v>21</v>
      </c>
      <c r="H71" s="23"/>
      <c r="I71" s="41"/>
      <c r="J71" s="23"/>
      <c r="K71" s="42"/>
      <c r="L71" s="42"/>
      <c r="M71" s="42"/>
      <c r="N71" s="23" t="s">
        <v>92</v>
      </c>
      <c r="O71" s="23"/>
    </row>
    <row r="72" spans="1:15" ht="167.25" customHeight="1" x14ac:dyDescent="0.3">
      <c r="A72" s="81" t="s">
        <v>22</v>
      </c>
      <c r="B72" s="49" t="s">
        <v>31</v>
      </c>
      <c r="C72" s="32" t="s">
        <v>394</v>
      </c>
      <c r="D72" s="32" t="s">
        <v>394</v>
      </c>
      <c r="E72" s="23">
        <v>430</v>
      </c>
      <c r="F72" s="23">
        <v>230</v>
      </c>
      <c r="G72" s="41" t="s">
        <v>23</v>
      </c>
      <c r="H72" s="23"/>
      <c r="I72" s="41"/>
      <c r="J72" s="23"/>
      <c r="K72" s="42"/>
      <c r="L72" s="42"/>
      <c r="M72" s="42"/>
      <c r="N72" s="23" t="s">
        <v>92</v>
      </c>
      <c r="O72" s="23"/>
    </row>
    <row r="73" spans="1:15" ht="190.5" customHeight="1" x14ac:dyDescent="0.3">
      <c r="A73" s="81" t="s">
        <v>24</v>
      </c>
      <c r="B73" s="49" t="s">
        <v>31</v>
      </c>
      <c r="C73" s="32" t="s">
        <v>32</v>
      </c>
      <c r="D73" s="32" t="s">
        <v>25</v>
      </c>
      <c r="E73" s="23">
        <v>222</v>
      </c>
      <c r="F73" s="23">
        <v>210</v>
      </c>
      <c r="G73" s="41" t="s">
        <v>276</v>
      </c>
      <c r="H73" s="90"/>
      <c r="I73" s="40"/>
      <c r="J73" s="23"/>
      <c r="K73" s="42"/>
      <c r="L73" s="42"/>
      <c r="M73" s="42"/>
      <c r="N73" s="23" t="s">
        <v>92</v>
      </c>
      <c r="O73" s="23"/>
    </row>
    <row r="74" spans="1:15" ht="168.75" x14ac:dyDescent="0.3">
      <c r="A74" s="81" t="s">
        <v>26</v>
      </c>
      <c r="B74" s="49" t="s">
        <v>31</v>
      </c>
      <c r="C74" s="32" t="s">
        <v>32</v>
      </c>
      <c r="D74" s="23" t="s">
        <v>395</v>
      </c>
      <c r="E74" s="23">
        <v>168</v>
      </c>
      <c r="F74" s="23">
        <v>212</v>
      </c>
      <c r="G74" s="41" t="s">
        <v>23</v>
      </c>
      <c r="H74" s="23"/>
      <c r="I74" s="41"/>
      <c r="J74" s="23"/>
      <c r="K74" s="42"/>
      <c r="L74" s="42"/>
      <c r="M74" s="42"/>
      <c r="N74" s="23" t="s">
        <v>92</v>
      </c>
      <c r="O74" s="23"/>
    </row>
    <row r="75" spans="1:15" ht="188.25" customHeight="1" x14ac:dyDescent="0.3">
      <c r="A75" s="92" t="s">
        <v>444</v>
      </c>
      <c r="B75" s="49" t="s">
        <v>31</v>
      </c>
      <c r="C75" s="79">
        <v>44682</v>
      </c>
      <c r="D75" s="79">
        <v>44713</v>
      </c>
      <c r="E75" s="32">
        <v>1</v>
      </c>
      <c r="F75" s="32">
        <v>1</v>
      </c>
      <c r="G75" s="20"/>
      <c r="H75" s="23"/>
      <c r="I75" s="41"/>
      <c r="J75" s="23"/>
      <c r="K75" s="20"/>
      <c r="L75" s="20"/>
      <c r="M75" s="20"/>
      <c r="N75" s="41" t="s">
        <v>251</v>
      </c>
      <c r="O75" s="23"/>
    </row>
    <row r="76" spans="1:15" ht="193.5" customHeight="1" x14ac:dyDescent="0.3">
      <c r="A76" s="81" t="s">
        <v>27</v>
      </c>
      <c r="B76" s="49" t="s">
        <v>31</v>
      </c>
      <c r="C76" s="79">
        <v>44713</v>
      </c>
      <c r="D76" s="32" t="s">
        <v>199</v>
      </c>
      <c r="E76" s="32">
        <v>222</v>
      </c>
      <c r="F76" s="32">
        <v>160</v>
      </c>
      <c r="G76" s="39"/>
      <c r="H76" s="23"/>
      <c r="I76" s="42"/>
      <c r="J76" s="23"/>
      <c r="K76" s="20"/>
      <c r="L76" s="20"/>
      <c r="M76" s="20"/>
      <c r="N76" s="41" t="s">
        <v>251</v>
      </c>
      <c r="O76" s="32"/>
    </row>
    <row r="77" spans="1:15" ht="306.75" customHeight="1" x14ac:dyDescent="0.3">
      <c r="A77" s="92" t="s">
        <v>243</v>
      </c>
      <c r="B77" s="49" t="s">
        <v>31</v>
      </c>
      <c r="C77" s="32" t="s">
        <v>32</v>
      </c>
      <c r="D77" s="32" t="s">
        <v>98</v>
      </c>
      <c r="E77" s="23">
        <v>689</v>
      </c>
      <c r="F77" s="23">
        <v>178</v>
      </c>
      <c r="G77" s="39"/>
      <c r="H77" s="90"/>
      <c r="I77" s="41"/>
      <c r="J77" s="23"/>
      <c r="K77" s="20"/>
      <c r="L77" s="20"/>
      <c r="M77" s="20"/>
      <c r="N77" s="41" t="s">
        <v>251</v>
      </c>
      <c r="O77" s="32"/>
    </row>
    <row r="78" spans="1:15" ht="230.25" customHeight="1" x14ac:dyDescent="0.3">
      <c r="A78" s="81" t="s">
        <v>445</v>
      </c>
      <c r="B78" s="49" t="s">
        <v>31</v>
      </c>
      <c r="C78" s="32" t="s">
        <v>396</v>
      </c>
      <c r="D78" s="32" t="s">
        <v>396</v>
      </c>
      <c r="E78" s="32">
        <v>990</v>
      </c>
      <c r="F78" s="23">
        <v>760</v>
      </c>
      <c r="G78" s="41" t="s">
        <v>200</v>
      </c>
      <c r="H78" s="23"/>
      <c r="I78" s="41"/>
      <c r="J78" s="23"/>
      <c r="K78" s="20"/>
      <c r="L78" s="20"/>
      <c r="M78" s="20"/>
      <c r="N78" s="41" t="s">
        <v>252</v>
      </c>
      <c r="O78" s="32"/>
    </row>
    <row r="79" spans="1:15" ht="202.5" customHeight="1" x14ac:dyDescent="0.3">
      <c r="A79" s="81" t="s">
        <v>198</v>
      </c>
      <c r="B79" s="49" t="s">
        <v>31</v>
      </c>
      <c r="C79" s="32" t="s">
        <v>323</v>
      </c>
      <c r="D79" s="32" t="s">
        <v>323</v>
      </c>
      <c r="E79" s="23">
        <v>12</v>
      </c>
      <c r="F79" s="23">
        <v>12</v>
      </c>
      <c r="G79" s="32" t="s">
        <v>100</v>
      </c>
      <c r="H79" s="23">
        <v>12</v>
      </c>
      <c r="I79" s="20"/>
      <c r="J79" s="23"/>
      <c r="K79" s="20"/>
      <c r="L79" s="20"/>
      <c r="M79" s="20"/>
      <c r="N79" s="41" t="s">
        <v>239</v>
      </c>
      <c r="O79" s="23"/>
    </row>
    <row r="80" spans="1:15" ht="191.25" customHeight="1" x14ac:dyDescent="0.3">
      <c r="A80" s="92" t="s">
        <v>446</v>
      </c>
      <c r="B80" s="49" t="s">
        <v>31</v>
      </c>
      <c r="C80" s="32" t="s">
        <v>101</v>
      </c>
      <c r="D80" s="32" t="s">
        <v>101</v>
      </c>
      <c r="E80" s="23">
        <v>15</v>
      </c>
      <c r="F80" s="23">
        <v>15</v>
      </c>
      <c r="G80" s="32" t="s">
        <v>102</v>
      </c>
      <c r="H80" s="23">
        <v>15</v>
      </c>
      <c r="I80" s="20"/>
      <c r="J80" s="23"/>
      <c r="K80" s="20"/>
      <c r="L80" s="20"/>
      <c r="M80" s="20"/>
      <c r="N80" s="41" t="s">
        <v>239</v>
      </c>
      <c r="O80" s="23"/>
    </row>
    <row r="81" spans="1:15" ht="189.75" customHeight="1" x14ac:dyDescent="0.3">
      <c r="A81" s="81" t="s">
        <v>103</v>
      </c>
      <c r="B81" s="49" t="s">
        <v>31</v>
      </c>
      <c r="C81" s="32" t="s">
        <v>204</v>
      </c>
      <c r="D81" s="32" t="s">
        <v>204</v>
      </c>
      <c r="E81" s="23">
        <v>22</v>
      </c>
      <c r="F81" s="23">
        <v>22</v>
      </c>
      <c r="G81" s="32" t="s">
        <v>104</v>
      </c>
      <c r="H81" s="23">
        <v>22</v>
      </c>
      <c r="I81" s="42"/>
      <c r="J81" s="23"/>
      <c r="K81" s="20"/>
      <c r="L81" s="20"/>
      <c r="M81" s="20"/>
      <c r="N81" s="41" t="s">
        <v>252</v>
      </c>
      <c r="O81" s="23"/>
    </row>
    <row r="82" spans="1:15" ht="22.5" customHeight="1" thickBot="1" x14ac:dyDescent="0.35">
      <c r="A82" s="49" t="s">
        <v>114</v>
      </c>
      <c r="B82" s="49" t="s">
        <v>31</v>
      </c>
      <c r="C82" s="32" t="s">
        <v>32</v>
      </c>
      <c r="D82" s="32" t="s">
        <v>32</v>
      </c>
      <c r="E82" s="23"/>
      <c r="F82" s="23"/>
      <c r="G82" s="46"/>
      <c r="H82" s="23"/>
      <c r="I82" s="49"/>
      <c r="J82" s="23"/>
      <c r="K82" s="49"/>
      <c r="L82" s="19"/>
      <c r="M82" s="23">
        <v>175</v>
      </c>
      <c r="N82" s="20"/>
      <c r="O82" s="23"/>
    </row>
    <row r="83" spans="1:15" ht="19.5" thickBot="1" x14ac:dyDescent="0.35">
      <c r="A83" s="136" t="s">
        <v>34</v>
      </c>
      <c r="B83" s="136"/>
      <c r="C83" s="136"/>
      <c r="D83" s="136"/>
      <c r="E83" s="136"/>
      <c r="F83" s="136"/>
      <c r="G83" s="136"/>
      <c r="H83" s="136"/>
      <c r="I83" s="136"/>
      <c r="J83" s="136"/>
      <c r="K83" s="136"/>
      <c r="L83" s="136"/>
      <c r="M83" s="136"/>
      <c r="N83" s="136"/>
      <c r="O83" s="137"/>
    </row>
    <row r="84" spans="1:15" ht="37.5" x14ac:dyDescent="0.3">
      <c r="A84" s="77" t="s">
        <v>124</v>
      </c>
      <c r="B84" s="76" t="s">
        <v>31</v>
      </c>
      <c r="C84" s="57" t="s">
        <v>32</v>
      </c>
      <c r="D84" s="57" t="s">
        <v>32</v>
      </c>
      <c r="E84" s="58">
        <v>900</v>
      </c>
      <c r="F84" s="58">
        <v>1200</v>
      </c>
      <c r="G84" s="57"/>
      <c r="H84" s="58"/>
      <c r="I84" s="52"/>
      <c r="J84" s="58"/>
      <c r="K84" s="52"/>
      <c r="L84" s="52"/>
      <c r="M84" s="52"/>
      <c r="N84" s="54"/>
      <c r="O84" s="58"/>
    </row>
    <row r="85" spans="1:15" ht="118.5" customHeight="1" x14ac:dyDescent="0.3">
      <c r="A85" s="77" t="s">
        <v>447</v>
      </c>
      <c r="B85" s="95"/>
      <c r="C85" s="11"/>
      <c r="D85" s="11"/>
      <c r="E85" s="67"/>
      <c r="F85" s="67"/>
      <c r="G85" s="11"/>
      <c r="H85" s="67"/>
      <c r="I85" s="21"/>
      <c r="J85" s="67"/>
      <c r="K85" s="21"/>
      <c r="L85" s="21"/>
      <c r="M85" s="21"/>
      <c r="N85" s="11" t="s">
        <v>410</v>
      </c>
      <c r="O85" s="67"/>
    </row>
    <row r="86" spans="1:15" ht="37.5" x14ac:dyDescent="0.3">
      <c r="A86" s="77" t="s">
        <v>14</v>
      </c>
      <c r="B86" s="76" t="s">
        <v>31</v>
      </c>
      <c r="C86" s="88" t="s">
        <v>229</v>
      </c>
      <c r="D86" s="88" t="s">
        <v>229</v>
      </c>
      <c r="E86" s="58">
        <v>500</v>
      </c>
      <c r="F86" s="58">
        <v>500</v>
      </c>
      <c r="G86" s="57"/>
      <c r="H86" s="58"/>
      <c r="I86" s="52"/>
      <c r="J86" s="58"/>
      <c r="K86" s="52"/>
      <c r="L86" s="52"/>
      <c r="M86" s="52"/>
      <c r="N86" s="54"/>
      <c r="O86" s="58"/>
    </row>
    <row r="87" spans="1:15" ht="37.5" x14ac:dyDescent="0.3">
      <c r="A87" s="94" t="s">
        <v>450</v>
      </c>
      <c r="B87" s="95" t="s">
        <v>31</v>
      </c>
      <c r="C87" s="11" t="s">
        <v>397</v>
      </c>
      <c r="D87" s="11" t="s">
        <v>398</v>
      </c>
      <c r="E87" s="67">
        <v>20</v>
      </c>
      <c r="F87" s="67">
        <v>22</v>
      </c>
      <c r="G87" s="11" t="s">
        <v>72</v>
      </c>
      <c r="H87" s="67">
        <v>22</v>
      </c>
      <c r="I87" s="21"/>
      <c r="J87" s="67"/>
      <c r="K87" s="21"/>
      <c r="L87" s="21"/>
      <c r="M87" s="21"/>
      <c r="N87" s="55"/>
      <c r="O87" s="67"/>
    </row>
    <row r="88" spans="1:15" ht="62.25" customHeight="1" x14ac:dyDescent="0.3">
      <c r="A88" s="77" t="s">
        <v>206</v>
      </c>
      <c r="B88" s="76" t="s">
        <v>31</v>
      </c>
      <c r="C88" s="88">
        <v>44652</v>
      </c>
      <c r="D88" s="88">
        <v>44652</v>
      </c>
      <c r="E88" s="58">
        <v>4</v>
      </c>
      <c r="F88" s="58">
        <v>4</v>
      </c>
      <c r="G88" s="57"/>
      <c r="H88" s="58">
        <v>4</v>
      </c>
      <c r="I88" s="52"/>
      <c r="J88" s="58"/>
      <c r="K88" s="52"/>
      <c r="L88" s="52"/>
      <c r="M88" s="52"/>
      <c r="N88" s="54"/>
      <c r="O88" s="58"/>
    </row>
    <row r="89" spans="1:15" ht="112.5" x14ac:dyDescent="0.3">
      <c r="A89" s="77" t="s">
        <v>451</v>
      </c>
      <c r="B89" s="76" t="s">
        <v>31</v>
      </c>
      <c r="C89" s="88">
        <v>44652</v>
      </c>
      <c r="D89" s="88">
        <v>44652</v>
      </c>
      <c r="E89" s="58">
        <v>4</v>
      </c>
      <c r="F89" s="58">
        <v>4</v>
      </c>
      <c r="G89" s="57"/>
      <c r="H89" s="58"/>
      <c r="I89" s="52"/>
      <c r="J89" s="58"/>
      <c r="K89" s="52"/>
      <c r="L89" s="52"/>
      <c r="M89" s="52"/>
      <c r="N89" s="54"/>
      <c r="O89" s="58"/>
    </row>
    <row r="90" spans="1:15" ht="93.75" x14ac:dyDescent="0.3">
      <c r="A90" s="77" t="s">
        <v>452</v>
      </c>
      <c r="B90" s="95" t="s">
        <v>31</v>
      </c>
      <c r="C90" s="108">
        <v>44866</v>
      </c>
      <c r="D90" s="108">
        <v>44866</v>
      </c>
      <c r="E90" s="67">
        <v>1</v>
      </c>
      <c r="F90" s="67">
        <v>1</v>
      </c>
      <c r="G90" s="11"/>
      <c r="H90" s="67">
        <v>1</v>
      </c>
      <c r="I90" s="21"/>
      <c r="J90" s="67"/>
      <c r="K90" s="21"/>
      <c r="L90" s="21"/>
      <c r="M90" s="21"/>
      <c r="N90" s="55"/>
      <c r="O90" s="67"/>
    </row>
    <row r="91" spans="1:15" ht="75" x14ac:dyDescent="0.3">
      <c r="A91" s="77" t="s">
        <v>125</v>
      </c>
      <c r="B91" s="94" t="s">
        <v>348</v>
      </c>
      <c r="C91" s="11" t="s">
        <v>205</v>
      </c>
      <c r="D91" s="11" t="s">
        <v>205</v>
      </c>
      <c r="E91" s="67">
        <v>2</v>
      </c>
      <c r="F91" s="67">
        <v>2</v>
      </c>
      <c r="G91" s="11"/>
      <c r="H91" s="67"/>
      <c r="I91" s="21"/>
      <c r="J91" s="67"/>
      <c r="K91" s="21"/>
      <c r="L91" s="21"/>
      <c r="M91" s="21"/>
      <c r="N91" s="56"/>
      <c r="O91" s="11"/>
    </row>
    <row r="92" spans="1:15" ht="95.25" customHeight="1" x14ac:dyDescent="0.3">
      <c r="A92" s="77" t="s">
        <v>126</v>
      </c>
      <c r="B92" s="76" t="s">
        <v>31</v>
      </c>
      <c r="C92" s="88">
        <v>44621</v>
      </c>
      <c r="D92" s="88">
        <v>44621</v>
      </c>
      <c r="E92" s="58">
        <v>150</v>
      </c>
      <c r="F92" s="58">
        <v>150</v>
      </c>
      <c r="G92" s="57"/>
      <c r="H92" s="58"/>
      <c r="I92" s="52"/>
      <c r="J92" s="58"/>
      <c r="K92" s="52"/>
      <c r="L92" s="52"/>
      <c r="M92" s="52"/>
      <c r="N92" s="54"/>
      <c r="O92" s="58"/>
    </row>
    <row r="93" spans="1:15" ht="37.5" x14ac:dyDescent="0.3">
      <c r="A93" s="77" t="s">
        <v>453</v>
      </c>
      <c r="B93" s="95" t="s">
        <v>31</v>
      </c>
      <c r="C93" s="11" t="s">
        <v>399</v>
      </c>
      <c r="D93" s="11" t="s">
        <v>399</v>
      </c>
      <c r="E93" s="67">
        <v>45</v>
      </c>
      <c r="F93" s="67">
        <v>43</v>
      </c>
      <c r="G93" s="11"/>
      <c r="H93" s="67"/>
      <c r="I93" s="21"/>
      <c r="J93" s="67"/>
      <c r="K93" s="21"/>
      <c r="L93" s="21"/>
      <c r="M93" s="21"/>
      <c r="N93" s="55"/>
      <c r="O93" s="67"/>
    </row>
    <row r="94" spans="1:15" ht="38.25" customHeight="1" x14ac:dyDescent="0.3">
      <c r="A94" s="77" t="s">
        <v>35</v>
      </c>
      <c r="B94" s="76" t="s">
        <v>31</v>
      </c>
      <c r="C94" s="57" t="s">
        <v>205</v>
      </c>
      <c r="D94" s="57" t="s">
        <v>205</v>
      </c>
      <c r="E94" s="58">
        <v>12</v>
      </c>
      <c r="F94" s="58">
        <v>12</v>
      </c>
      <c r="G94" s="57" t="s">
        <v>238</v>
      </c>
      <c r="H94" s="58"/>
      <c r="I94" s="52"/>
      <c r="J94" s="58"/>
      <c r="K94" s="52"/>
      <c r="L94" s="58">
        <v>12</v>
      </c>
      <c r="M94" s="52"/>
      <c r="N94" s="54"/>
      <c r="O94" s="58"/>
    </row>
    <row r="95" spans="1:15" ht="38.25" customHeight="1" x14ac:dyDescent="0.3">
      <c r="A95" s="98" t="s">
        <v>207</v>
      </c>
      <c r="B95" s="76" t="s">
        <v>31</v>
      </c>
      <c r="C95" s="57" t="s">
        <v>205</v>
      </c>
      <c r="D95" s="57" t="s">
        <v>205</v>
      </c>
      <c r="E95" s="58">
        <v>150</v>
      </c>
      <c r="F95" s="58">
        <v>150</v>
      </c>
      <c r="G95" s="57"/>
      <c r="H95" s="58"/>
      <c r="I95" s="52"/>
      <c r="J95" s="58"/>
      <c r="K95" s="52"/>
      <c r="L95" s="58"/>
      <c r="M95" s="52"/>
      <c r="N95" s="54"/>
      <c r="O95" s="58"/>
    </row>
    <row r="96" spans="1:15" ht="40.5" customHeight="1" x14ac:dyDescent="0.3">
      <c r="A96" s="77" t="s">
        <v>454</v>
      </c>
      <c r="B96" s="77" t="s">
        <v>31</v>
      </c>
      <c r="C96" s="57" t="s">
        <v>205</v>
      </c>
      <c r="D96" s="57" t="s">
        <v>205</v>
      </c>
      <c r="E96" s="58">
        <v>275</v>
      </c>
      <c r="F96" s="58">
        <v>275</v>
      </c>
      <c r="G96" s="61"/>
      <c r="H96" s="58"/>
      <c r="I96" s="52"/>
      <c r="J96" s="58"/>
      <c r="K96" s="52"/>
      <c r="L96" s="58"/>
      <c r="M96" s="52"/>
      <c r="N96" s="52"/>
      <c r="O96" s="58"/>
    </row>
    <row r="97" spans="1:15" ht="73.5" customHeight="1" x14ac:dyDescent="0.3">
      <c r="A97" s="77" t="s">
        <v>127</v>
      </c>
      <c r="B97" s="95" t="s">
        <v>31</v>
      </c>
      <c r="C97" s="108">
        <v>44866</v>
      </c>
      <c r="D97" s="108">
        <v>44866</v>
      </c>
      <c r="E97" s="67">
        <v>9</v>
      </c>
      <c r="F97" s="67">
        <v>9</v>
      </c>
      <c r="G97" s="11"/>
      <c r="H97" s="67"/>
      <c r="I97" s="21"/>
      <c r="J97" s="67"/>
      <c r="K97" s="21"/>
      <c r="L97" s="67"/>
      <c r="M97" s="21"/>
      <c r="N97" s="55"/>
      <c r="O97" s="11" t="s">
        <v>253</v>
      </c>
    </row>
    <row r="98" spans="1:15" ht="386.25" customHeight="1" x14ac:dyDescent="0.3">
      <c r="A98" s="94" t="s">
        <v>208</v>
      </c>
      <c r="B98" s="95" t="s">
        <v>31</v>
      </c>
      <c r="C98" s="11" t="s">
        <v>205</v>
      </c>
      <c r="D98" s="11" t="s">
        <v>205</v>
      </c>
      <c r="E98" s="67">
        <v>663</v>
      </c>
      <c r="F98" s="67">
        <v>663</v>
      </c>
      <c r="G98" s="62" t="s">
        <v>455</v>
      </c>
      <c r="H98" s="67"/>
      <c r="I98" s="25"/>
      <c r="J98" s="11"/>
      <c r="K98" s="25"/>
      <c r="L98" s="67">
        <v>2</v>
      </c>
      <c r="M98" s="21"/>
      <c r="N98" s="21"/>
      <c r="O98" s="68"/>
    </row>
    <row r="99" spans="1:15" ht="56.25" x14ac:dyDescent="0.3">
      <c r="A99" s="77" t="s">
        <v>255</v>
      </c>
      <c r="B99" s="95" t="s">
        <v>31</v>
      </c>
      <c r="C99" s="11" t="s">
        <v>205</v>
      </c>
      <c r="D99" s="11" t="s">
        <v>400</v>
      </c>
      <c r="E99" s="67">
        <v>24</v>
      </c>
      <c r="F99" s="67">
        <v>24</v>
      </c>
      <c r="G99" s="11"/>
      <c r="H99" s="67"/>
      <c r="I99" s="21"/>
      <c r="J99" s="67"/>
      <c r="K99" s="21"/>
      <c r="L99" s="21"/>
      <c r="M99" s="21"/>
      <c r="N99" s="55"/>
      <c r="O99" s="67"/>
    </row>
    <row r="100" spans="1:15" ht="75" x14ac:dyDescent="0.3">
      <c r="A100" s="77" t="s">
        <v>209</v>
      </c>
      <c r="B100" s="76" t="s">
        <v>31</v>
      </c>
      <c r="C100" s="57" t="s">
        <v>32</v>
      </c>
      <c r="D100" s="57" t="s">
        <v>32</v>
      </c>
      <c r="E100" s="58">
        <v>100</v>
      </c>
      <c r="F100" s="58">
        <v>32</v>
      </c>
      <c r="G100" s="57"/>
      <c r="H100" s="58"/>
      <c r="I100" s="52"/>
      <c r="J100" s="58"/>
      <c r="K100" s="52"/>
      <c r="L100" s="52"/>
      <c r="M100" s="52"/>
      <c r="N100" s="8" t="s">
        <v>246</v>
      </c>
      <c r="O100" s="8"/>
    </row>
    <row r="101" spans="1:15" ht="73.5" customHeight="1" x14ac:dyDescent="0.3">
      <c r="A101" s="94" t="s">
        <v>456</v>
      </c>
      <c r="B101" s="95" t="s">
        <v>31</v>
      </c>
      <c r="C101" s="11" t="s">
        <v>32</v>
      </c>
      <c r="D101" s="11" t="s">
        <v>32</v>
      </c>
      <c r="E101" s="67">
        <v>15</v>
      </c>
      <c r="F101" s="67">
        <v>15</v>
      </c>
      <c r="G101" s="57" t="s">
        <v>231</v>
      </c>
      <c r="H101" s="67"/>
      <c r="I101" s="21"/>
      <c r="J101" s="67"/>
      <c r="K101" s="21"/>
      <c r="L101" s="21"/>
      <c r="M101" s="21"/>
      <c r="N101" s="55"/>
      <c r="O101" s="67"/>
    </row>
    <row r="102" spans="1:15" ht="56.25" x14ac:dyDescent="0.3">
      <c r="A102" s="77" t="s">
        <v>232</v>
      </c>
      <c r="B102" s="95" t="s">
        <v>31</v>
      </c>
      <c r="C102" s="57" t="s">
        <v>32</v>
      </c>
      <c r="D102" s="57" t="s">
        <v>32</v>
      </c>
      <c r="E102" s="58">
        <v>75</v>
      </c>
      <c r="F102" s="58">
        <v>36</v>
      </c>
      <c r="G102" s="57"/>
      <c r="H102" s="58"/>
      <c r="I102" s="52"/>
      <c r="J102" s="58"/>
      <c r="K102" s="52"/>
      <c r="L102" s="52"/>
      <c r="M102" s="52"/>
      <c r="N102" s="54"/>
      <c r="O102" s="58"/>
    </row>
    <row r="103" spans="1:15" ht="37.5" x14ac:dyDescent="0.3">
      <c r="A103" s="77" t="s">
        <v>233</v>
      </c>
      <c r="B103" s="76" t="s">
        <v>31</v>
      </c>
      <c r="C103" s="57" t="s">
        <v>401</v>
      </c>
      <c r="D103" s="57" t="s">
        <v>401</v>
      </c>
      <c r="E103" s="58">
        <v>257</v>
      </c>
      <c r="F103" s="58">
        <v>257</v>
      </c>
      <c r="G103" s="57" t="s">
        <v>128</v>
      </c>
      <c r="H103" s="58"/>
      <c r="I103" s="52"/>
      <c r="J103" s="58"/>
      <c r="K103" s="52"/>
      <c r="L103" s="52"/>
      <c r="M103" s="52"/>
      <c r="N103" s="54"/>
      <c r="O103" s="58"/>
    </row>
    <row r="104" spans="1:15" ht="56.25" x14ac:dyDescent="0.3">
      <c r="A104" s="99" t="s">
        <v>230</v>
      </c>
      <c r="B104" s="76" t="s">
        <v>31</v>
      </c>
      <c r="C104" s="57" t="s">
        <v>32</v>
      </c>
      <c r="D104" s="57" t="s">
        <v>32</v>
      </c>
      <c r="E104" s="58">
        <v>11</v>
      </c>
      <c r="F104" s="58">
        <v>11</v>
      </c>
      <c r="G104" s="57" t="s">
        <v>84</v>
      </c>
      <c r="H104" s="58"/>
      <c r="I104" s="52"/>
      <c r="J104" s="58"/>
      <c r="K104" s="52"/>
      <c r="L104" s="52"/>
      <c r="M104" s="52"/>
      <c r="N104" s="54"/>
      <c r="O104" s="58"/>
    </row>
    <row r="105" spans="1:15" ht="19.5" thickBot="1" x14ac:dyDescent="0.35">
      <c r="A105" s="95" t="s">
        <v>114</v>
      </c>
      <c r="B105" s="76" t="s">
        <v>31</v>
      </c>
      <c r="C105" s="57"/>
      <c r="D105" s="57"/>
      <c r="E105" s="58"/>
      <c r="F105" s="58"/>
      <c r="G105" s="54"/>
      <c r="H105" s="58"/>
      <c r="I105" s="58"/>
      <c r="J105" s="58"/>
      <c r="K105" s="52"/>
      <c r="L105" s="52"/>
      <c r="M105" s="58">
        <v>165</v>
      </c>
      <c r="N105" s="54"/>
      <c r="O105" s="58"/>
    </row>
    <row r="106" spans="1:15" ht="19.5" thickBot="1" x14ac:dyDescent="0.35">
      <c r="A106" s="136" t="s">
        <v>29</v>
      </c>
      <c r="B106" s="136"/>
      <c r="C106" s="136"/>
      <c r="D106" s="136"/>
      <c r="E106" s="136"/>
      <c r="F106" s="136"/>
      <c r="G106" s="136"/>
      <c r="H106" s="136"/>
      <c r="I106" s="136"/>
      <c r="J106" s="136"/>
      <c r="K106" s="136"/>
      <c r="L106" s="136"/>
      <c r="M106" s="136"/>
      <c r="N106" s="136"/>
      <c r="O106" s="137"/>
    </row>
    <row r="107" spans="1:15" ht="113.25" customHeight="1" x14ac:dyDescent="0.3">
      <c r="A107" s="77" t="s">
        <v>210</v>
      </c>
      <c r="B107" s="76" t="s">
        <v>31</v>
      </c>
      <c r="C107" s="88">
        <v>44562</v>
      </c>
      <c r="D107" s="110">
        <v>44585</v>
      </c>
      <c r="E107" s="58">
        <v>40</v>
      </c>
      <c r="F107" s="58">
        <v>30</v>
      </c>
      <c r="G107" s="57" t="s">
        <v>48</v>
      </c>
      <c r="H107" s="58"/>
      <c r="I107" s="52"/>
      <c r="J107" s="58"/>
      <c r="K107" s="52"/>
      <c r="L107" s="52"/>
      <c r="M107" s="52"/>
      <c r="N107" s="54"/>
      <c r="O107" s="58"/>
    </row>
    <row r="108" spans="1:15" ht="58.5" customHeight="1" x14ac:dyDescent="0.3">
      <c r="A108" s="77" t="s">
        <v>244</v>
      </c>
      <c r="B108" s="76" t="s">
        <v>31</v>
      </c>
      <c r="C108" s="88">
        <v>44562</v>
      </c>
      <c r="D108" s="110">
        <v>44589</v>
      </c>
      <c r="E108" s="58">
        <v>150</v>
      </c>
      <c r="F108" s="58">
        <v>110</v>
      </c>
      <c r="G108" s="57" t="s">
        <v>324</v>
      </c>
      <c r="H108" s="58"/>
      <c r="I108" s="52"/>
      <c r="J108" s="58"/>
      <c r="K108" s="52"/>
      <c r="L108" s="52"/>
      <c r="M108" s="52"/>
      <c r="N108" s="54"/>
      <c r="O108" s="58"/>
    </row>
    <row r="109" spans="1:15" ht="101.25" customHeight="1" x14ac:dyDescent="0.3">
      <c r="A109" s="77" t="s">
        <v>335</v>
      </c>
      <c r="B109" s="76" t="s">
        <v>31</v>
      </c>
      <c r="C109" s="88">
        <v>44593</v>
      </c>
      <c r="D109" s="110">
        <v>44607</v>
      </c>
      <c r="E109" s="58">
        <v>20</v>
      </c>
      <c r="F109" s="58">
        <v>20</v>
      </c>
      <c r="G109" s="57" t="s">
        <v>285</v>
      </c>
      <c r="H109" s="58"/>
      <c r="I109" s="52"/>
      <c r="J109" s="58"/>
      <c r="K109" s="52"/>
      <c r="L109" s="52"/>
      <c r="M109" s="52"/>
      <c r="N109" s="54"/>
      <c r="O109" s="58"/>
    </row>
    <row r="110" spans="1:15" ht="93.75" x14ac:dyDescent="0.3">
      <c r="A110" s="77" t="s">
        <v>286</v>
      </c>
      <c r="B110" s="76" t="s">
        <v>31</v>
      </c>
      <c r="C110" s="88">
        <v>44593</v>
      </c>
      <c r="D110" s="110">
        <v>44609</v>
      </c>
      <c r="E110" s="58">
        <v>10</v>
      </c>
      <c r="F110" s="58">
        <v>10</v>
      </c>
      <c r="G110" s="57" t="s">
        <v>48</v>
      </c>
      <c r="H110" s="58"/>
      <c r="I110" s="52"/>
      <c r="J110" s="58"/>
      <c r="K110" s="52"/>
      <c r="L110" s="52"/>
      <c r="M110" s="52"/>
      <c r="N110" s="54"/>
      <c r="O110" s="58"/>
    </row>
    <row r="111" spans="1:15" ht="93.75" x14ac:dyDescent="0.3">
      <c r="A111" s="77" t="s">
        <v>287</v>
      </c>
      <c r="B111" s="76" t="s">
        <v>31</v>
      </c>
      <c r="C111" s="88">
        <v>44593</v>
      </c>
      <c r="D111" s="110">
        <v>44613</v>
      </c>
      <c r="E111" s="58">
        <v>100</v>
      </c>
      <c r="F111" s="58">
        <v>100</v>
      </c>
      <c r="G111" s="57" t="s">
        <v>49</v>
      </c>
      <c r="H111" s="58"/>
      <c r="I111" s="52"/>
      <c r="J111" s="58"/>
      <c r="K111" s="52"/>
      <c r="L111" s="52"/>
      <c r="M111" s="52"/>
      <c r="N111" s="54"/>
      <c r="O111" s="58"/>
    </row>
    <row r="112" spans="1:15" ht="129" customHeight="1" x14ac:dyDescent="0.3">
      <c r="A112" s="77" t="s">
        <v>288</v>
      </c>
      <c r="B112" s="76" t="s">
        <v>31</v>
      </c>
      <c r="C112" s="88">
        <v>44593</v>
      </c>
      <c r="D112" s="57" t="s">
        <v>278</v>
      </c>
      <c r="E112" s="58">
        <v>45</v>
      </c>
      <c r="F112" s="58">
        <v>40</v>
      </c>
      <c r="G112" s="57" t="s">
        <v>48</v>
      </c>
      <c r="H112" s="58"/>
      <c r="I112" s="52"/>
      <c r="J112" s="58"/>
      <c r="K112" s="52"/>
      <c r="L112" s="52"/>
      <c r="M112" s="52"/>
      <c r="N112" s="54"/>
      <c r="O112" s="58"/>
    </row>
    <row r="113" spans="1:15" ht="56.25" x14ac:dyDescent="0.3">
      <c r="A113" s="77" t="s">
        <v>290</v>
      </c>
      <c r="B113" s="76" t="s">
        <v>31</v>
      </c>
      <c r="C113" s="88">
        <v>44593</v>
      </c>
      <c r="D113" s="110">
        <v>44617</v>
      </c>
      <c r="E113" s="58">
        <v>6</v>
      </c>
      <c r="F113" s="58">
        <v>6</v>
      </c>
      <c r="G113" s="57" t="s">
        <v>289</v>
      </c>
      <c r="H113" s="58"/>
      <c r="I113" s="52"/>
      <c r="J113" s="58"/>
      <c r="K113" s="52"/>
      <c r="L113" s="52"/>
      <c r="M113" s="52"/>
      <c r="N113" s="54"/>
      <c r="O113" s="58"/>
    </row>
    <row r="114" spans="1:15" ht="91.5" customHeight="1" x14ac:dyDescent="0.3">
      <c r="A114" s="77" t="s">
        <v>129</v>
      </c>
      <c r="B114" s="76" t="s">
        <v>31</v>
      </c>
      <c r="C114" s="57" t="s">
        <v>273</v>
      </c>
      <c r="D114" s="57" t="s">
        <v>273</v>
      </c>
      <c r="E114" s="58">
        <v>4</v>
      </c>
      <c r="F114" s="58">
        <v>4</v>
      </c>
      <c r="G114" s="57" t="s">
        <v>235</v>
      </c>
      <c r="H114" s="58"/>
      <c r="I114" s="52"/>
      <c r="J114" s="58"/>
      <c r="K114" s="52"/>
      <c r="L114" s="52"/>
      <c r="M114" s="52"/>
      <c r="N114" s="54"/>
      <c r="O114" s="58"/>
    </row>
    <row r="115" spans="1:15" ht="112.5" x14ac:dyDescent="0.3">
      <c r="A115" s="77" t="s">
        <v>130</v>
      </c>
      <c r="B115" s="76" t="s">
        <v>31</v>
      </c>
      <c r="C115" s="57" t="s">
        <v>273</v>
      </c>
      <c r="D115" s="57" t="s">
        <v>279</v>
      </c>
      <c r="E115" s="58">
        <v>3</v>
      </c>
      <c r="F115" s="58">
        <v>3</v>
      </c>
      <c r="G115" s="57" t="s">
        <v>131</v>
      </c>
      <c r="H115" s="58"/>
      <c r="I115" s="52"/>
      <c r="J115" s="58"/>
      <c r="K115" s="52"/>
      <c r="L115" s="52"/>
      <c r="M115" s="52"/>
      <c r="N115" s="54"/>
      <c r="O115" s="58"/>
    </row>
    <row r="116" spans="1:15" ht="37.5" x14ac:dyDescent="0.3">
      <c r="A116" s="77" t="s">
        <v>291</v>
      </c>
      <c r="B116" s="76" t="s">
        <v>31</v>
      </c>
      <c r="C116" s="88">
        <v>44621</v>
      </c>
      <c r="D116" s="110">
        <v>44622</v>
      </c>
      <c r="E116" s="58">
        <v>50</v>
      </c>
      <c r="F116" s="58">
        <v>46</v>
      </c>
      <c r="G116" s="57" t="s">
        <v>292</v>
      </c>
      <c r="H116" s="58"/>
      <c r="I116" s="52"/>
      <c r="J116" s="58"/>
      <c r="K116" s="52"/>
      <c r="L116" s="52"/>
      <c r="M116" s="52"/>
      <c r="N116" s="54"/>
      <c r="O116" s="58"/>
    </row>
    <row r="117" spans="1:15" ht="56.25" x14ac:dyDescent="0.3">
      <c r="A117" s="77" t="s">
        <v>293</v>
      </c>
      <c r="B117" s="76" t="s">
        <v>31</v>
      </c>
      <c r="C117" s="88">
        <v>44621</v>
      </c>
      <c r="D117" s="57" t="s">
        <v>274</v>
      </c>
      <c r="E117" s="58">
        <v>5</v>
      </c>
      <c r="F117" s="58">
        <v>5</v>
      </c>
      <c r="G117" s="57"/>
      <c r="H117" s="58"/>
      <c r="I117" s="52"/>
      <c r="J117" s="58"/>
      <c r="K117" s="52"/>
      <c r="L117" s="52"/>
      <c r="M117" s="52"/>
      <c r="N117" s="54"/>
      <c r="O117" s="58"/>
    </row>
    <row r="118" spans="1:15" ht="72.75" customHeight="1" x14ac:dyDescent="0.3">
      <c r="A118" s="77" t="s">
        <v>132</v>
      </c>
      <c r="B118" s="76" t="s">
        <v>31</v>
      </c>
      <c r="C118" s="88">
        <v>44621</v>
      </c>
      <c r="D118" s="110">
        <v>44634</v>
      </c>
      <c r="E118" s="58">
        <v>40</v>
      </c>
      <c r="F118" s="58">
        <v>40</v>
      </c>
      <c r="G118" s="57"/>
      <c r="H118" s="58"/>
      <c r="I118" s="52"/>
      <c r="J118" s="58"/>
      <c r="K118" s="52"/>
      <c r="L118" s="52"/>
      <c r="M118" s="52"/>
      <c r="N118" s="54"/>
      <c r="O118" s="58"/>
    </row>
    <row r="119" spans="1:15" ht="75.75" customHeight="1" x14ac:dyDescent="0.3">
      <c r="A119" s="77" t="s">
        <v>50</v>
      </c>
      <c r="B119" s="76" t="s">
        <v>31</v>
      </c>
      <c r="C119" s="88">
        <v>44621</v>
      </c>
      <c r="D119" s="110">
        <v>44635</v>
      </c>
      <c r="E119" s="58">
        <v>40</v>
      </c>
      <c r="F119" s="58">
        <v>40</v>
      </c>
      <c r="G119" s="57"/>
      <c r="H119" s="58"/>
      <c r="I119" s="52"/>
      <c r="J119" s="58"/>
      <c r="K119" s="52"/>
      <c r="L119" s="52"/>
      <c r="M119" s="52"/>
      <c r="N119" s="54"/>
      <c r="O119" s="58"/>
    </row>
    <row r="120" spans="1:15" ht="99.75" customHeight="1" x14ac:dyDescent="0.3">
      <c r="A120" s="77" t="s">
        <v>51</v>
      </c>
      <c r="B120" s="76" t="s">
        <v>31</v>
      </c>
      <c r="C120" s="88">
        <v>44621</v>
      </c>
      <c r="D120" s="110">
        <v>44637</v>
      </c>
      <c r="E120" s="58">
        <v>25</v>
      </c>
      <c r="F120" s="58">
        <v>25</v>
      </c>
      <c r="G120" s="57"/>
      <c r="H120" s="58"/>
      <c r="I120" s="52"/>
      <c r="J120" s="58"/>
      <c r="K120" s="52"/>
      <c r="L120" s="52"/>
      <c r="M120" s="52"/>
      <c r="N120" s="54"/>
      <c r="O120" s="58"/>
    </row>
    <row r="121" spans="1:15" ht="63.75" customHeight="1" x14ac:dyDescent="0.3">
      <c r="A121" s="77" t="s">
        <v>133</v>
      </c>
      <c r="B121" s="76" t="s">
        <v>31</v>
      </c>
      <c r="C121" s="88">
        <v>44621</v>
      </c>
      <c r="D121" s="110">
        <v>44638</v>
      </c>
      <c r="E121" s="58">
        <v>50</v>
      </c>
      <c r="F121" s="58">
        <v>46</v>
      </c>
      <c r="G121" s="57"/>
      <c r="H121" s="58"/>
      <c r="I121" s="52"/>
      <c r="J121" s="58"/>
      <c r="K121" s="52"/>
      <c r="L121" s="52"/>
      <c r="M121" s="52"/>
      <c r="N121" s="54"/>
      <c r="O121" s="58"/>
    </row>
    <row r="122" spans="1:15" ht="37.5" x14ac:dyDescent="0.3">
      <c r="A122" s="77" t="s">
        <v>291</v>
      </c>
      <c r="B122" s="76" t="s">
        <v>31</v>
      </c>
      <c r="C122" s="88">
        <v>44621</v>
      </c>
      <c r="D122" s="110">
        <v>44637</v>
      </c>
      <c r="E122" s="58">
        <v>25</v>
      </c>
      <c r="F122" s="58">
        <v>25</v>
      </c>
      <c r="G122" s="57" t="s">
        <v>292</v>
      </c>
      <c r="H122" s="58"/>
      <c r="I122" s="52"/>
      <c r="J122" s="58"/>
      <c r="K122" s="52"/>
      <c r="L122" s="52"/>
      <c r="M122" s="52"/>
      <c r="N122" s="54"/>
      <c r="O122" s="58"/>
    </row>
    <row r="123" spans="1:15" ht="37.5" x14ac:dyDescent="0.3">
      <c r="A123" s="77" t="s">
        <v>52</v>
      </c>
      <c r="B123" s="76" t="s">
        <v>31</v>
      </c>
      <c r="C123" s="88">
        <v>44621</v>
      </c>
      <c r="D123" s="110">
        <v>44641</v>
      </c>
      <c r="E123" s="58">
        <v>20</v>
      </c>
      <c r="F123" s="58">
        <v>20</v>
      </c>
      <c r="G123" s="57"/>
      <c r="H123" s="58"/>
      <c r="I123" s="52"/>
      <c r="J123" s="58"/>
      <c r="K123" s="52"/>
      <c r="L123" s="52"/>
      <c r="M123" s="52"/>
      <c r="N123" s="54"/>
      <c r="O123" s="58"/>
    </row>
    <row r="124" spans="1:15" ht="40.5" customHeight="1" x14ac:dyDescent="0.3">
      <c r="A124" s="77" t="s">
        <v>53</v>
      </c>
      <c r="B124" s="76" t="s">
        <v>31</v>
      </c>
      <c r="C124" s="88">
        <v>44621</v>
      </c>
      <c r="D124" s="110">
        <v>44642</v>
      </c>
      <c r="E124" s="58">
        <v>20</v>
      </c>
      <c r="F124" s="58">
        <v>20</v>
      </c>
      <c r="G124" s="57"/>
      <c r="H124" s="58"/>
      <c r="I124" s="52"/>
      <c r="J124" s="58"/>
      <c r="K124" s="52"/>
      <c r="L124" s="52"/>
      <c r="M124" s="52"/>
      <c r="N124" s="54"/>
      <c r="O124" s="58"/>
    </row>
    <row r="125" spans="1:15" ht="37.5" x14ac:dyDescent="0.3">
      <c r="A125" s="77" t="s">
        <v>54</v>
      </c>
      <c r="B125" s="76" t="s">
        <v>31</v>
      </c>
      <c r="C125" s="88">
        <v>44621</v>
      </c>
      <c r="D125" s="110">
        <v>44644</v>
      </c>
      <c r="E125" s="58">
        <v>20</v>
      </c>
      <c r="F125" s="58">
        <v>20</v>
      </c>
      <c r="G125" s="57"/>
      <c r="H125" s="58"/>
      <c r="I125" s="52"/>
      <c r="J125" s="58"/>
      <c r="K125" s="52"/>
      <c r="L125" s="52"/>
      <c r="M125" s="52"/>
      <c r="N125" s="54"/>
      <c r="O125" s="58"/>
    </row>
    <row r="126" spans="1:15" ht="44.25" customHeight="1" x14ac:dyDescent="0.3">
      <c r="A126" s="77" t="s">
        <v>55</v>
      </c>
      <c r="B126" s="76" t="s">
        <v>31</v>
      </c>
      <c r="C126" s="88">
        <v>44621</v>
      </c>
      <c r="D126" s="110">
        <v>44645</v>
      </c>
      <c r="E126" s="58">
        <v>27</v>
      </c>
      <c r="F126" s="58">
        <v>27</v>
      </c>
      <c r="G126" s="57"/>
      <c r="H126" s="58"/>
      <c r="I126" s="52"/>
      <c r="J126" s="58"/>
      <c r="K126" s="52"/>
      <c r="L126" s="52"/>
      <c r="M126" s="52"/>
      <c r="N126" s="54"/>
      <c r="O126" s="58"/>
    </row>
    <row r="127" spans="1:15" ht="110.25" customHeight="1" x14ac:dyDescent="0.3">
      <c r="A127" s="77" t="s">
        <v>56</v>
      </c>
      <c r="B127" s="76" t="s">
        <v>31</v>
      </c>
      <c r="C127" s="88">
        <v>44621</v>
      </c>
      <c r="D127" s="110">
        <v>44645</v>
      </c>
      <c r="E127" s="58">
        <v>25</v>
      </c>
      <c r="F127" s="58">
        <v>25</v>
      </c>
      <c r="G127" s="57" t="s">
        <v>277</v>
      </c>
      <c r="H127" s="58"/>
      <c r="I127" s="52"/>
      <c r="J127" s="58"/>
      <c r="K127" s="52"/>
      <c r="L127" s="52"/>
      <c r="M127" s="52"/>
      <c r="N127" s="54"/>
      <c r="O127" s="58"/>
    </row>
    <row r="128" spans="1:15" ht="37.5" x14ac:dyDescent="0.3">
      <c r="A128" s="77" t="s">
        <v>457</v>
      </c>
      <c r="B128" s="76" t="s">
        <v>31</v>
      </c>
      <c r="C128" s="88">
        <v>44621</v>
      </c>
      <c r="D128" s="110">
        <v>44646</v>
      </c>
      <c r="E128" s="58">
        <v>15</v>
      </c>
      <c r="F128" s="58">
        <v>15</v>
      </c>
      <c r="G128" s="57" t="s">
        <v>48</v>
      </c>
      <c r="H128" s="58"/>
      <c r="I128" s="52"/>
      <c r="J128" s="58"/>
      <c r="K128" s="52"/>
      <c r="L128" s="52"/>
      <c r="M128" s="52"/>
      <c r="N128" s="54"/>
      <c r="O128" s="58"/>
    </row>
    <row r="129" spans="1:15" ht="37.5" x14ac:dyDescent="0.3">
      <c r="A129" s="77" t="s">
        <v>57</v>
      </c>
      <c r="B129" s="76" t="s">
        <v>31</v>
      </c>
      <c r="C129" s="88">
        <v>44621</v>
      </c>
      <c r="D129" s="110">
        <v>44648</v>
      </c>
      <c r="E129" s="58">
        <v>23</v>
      </c>
      <c r="F129" s="58">
        <v>23</v>
      </c>
      <c r="G129" s="57"/>
      <c r="H129" s="58"/>
      <c r="I129" s="52"/>
      <c r="J129" s="58"/>
      <c r="K129" s="52"/>
      <c r="L129" s="52"/>
      <c r="M129" s="52"/>
      <c r="N129" s="54"/>
      <c r="O129" s="58"/>
    </row>
    <row r="130" spans="1:15" ht="78.75" customHeight="1" x14ac:dyDescent="0.3">
      <c r="A130" s="77" t="s">
        <v>58</v>
      </c>
      <c r="B130" s="76" t="s">
        <v>31</v>
      </c>
      <c r="C130" s="88">
        <v>44621</v>
      </c>
      <c r="D130" s="110">
        <v>44650</v>
      </c>
      <c r="E130" s="58">
        <v>25</v>
      </c>
      <c r="F130" s="58">
        <v>25</v>
      </c>
      <c r="G130" s="57" t="s">
        <v>294</v>
      </c>
      <c r="H130" s="58"/>
      <c r="I130" s="52"/>
      <c r="J130" s="58"/>
      <c r="K130" s="52"/>
      <c r="L130" s="52"/>
      <c r="M130" s="52"/>
      <c r="N130" s="54"/>
      <c r="O130" s="58"/>
    </row>
    <row r="131" spans="1:15" ht="153" customHeight="1" x14ac:dyDescent="0.3">
      <c r="A131" s="77" t="s">
        <v>134</v>
      </c>
      <c r="B131" s="76" t="s">
        <v>31</v>
      </c>
      <c r="C131" s="88">
        <v>44621</v>
      </c>
      <c r="D131" s="110">
        <v>44648</v>
      </c>
      <c r="E131" s="58">
        <v>1</v>
      </c>
      <c r="F131" s="58">
        <v>1</v>
      </c>
      <c r="G131" s="57" t="s">
        <v>295</v>
      </c>
      <c r="H131" s="58"/>
      <c r="I131" s="52"/>
      <c r="J131" s="58"/>
      <c r="K131" s="52"/>
      <c r="L131" s="52"/>
      <c r="M131" s="52"/>
      <c r="N131" s="54"/>
      <c r="O131" s="58"/>
    </row>
    <row r="132" spans="1:15" ht="150.75" customHeight="1" x14ac:dyDescent="0.3">
      <c r="A132" s="77" t="s">
        <v>135</v>
      </c>
      <c r="B132" s="76" t="s">
        <v>31</v>
      </c>
      <c r="C132" s="88">
        <v>44621</v>
      </c>
      <c r="D132" s="110">
        <v>44649</v>
      </c>
      <c r="E132" s="58">
        <v>1</v>
      </c>
      <c r="F132" s="58">
        <v>1</v>
      </c>
      <c r="G132" s="57" t="s">
        <v>325</v>
      </c>
      <c r="H132" s="58"/>
      <c r="I132" s="52"/>
      <c r="J132" s="58"/>
      <c r="K132" s="52"/>
      <c r="L132" s="52"/>
      <c r="M132" s="52"/>
      <c r="N132" s="54"/>
      <c r="O132" s="58"/>
    </row>
    <row r="133" spans="1:15" ht="157.5" customHeight="1" x14ac:dyDescent="0.3">
      <c r="A133" s="77" t="s">
        <v>136</v>
      </c>
      <c r="B133" s="76" t="s">
        <v>31</v>
      </c>
      <c r="C133" s="88">
        <v>44621</v>
      </c>
      <c r="D133" s="110">
        <v>44649</v>
      </c>
      <c r="E133" s="58">
        <v>15</v>
      </c>
      <c r="F133" s="58">
        <v>12</v>
      </c>
      <c r="G133" s="57" t="s">
        <v>296</v>
      </c>
      <c r="H133" s="58"/>
      <c r="I133" s="52"/>
      <c r="J133" s="58"/>
      <c r="K133" s="52"/>
      <c r="L133" s="52"/>
      <c r="M133" s="52"/>
      <c r="N133" s="54"/>
      <c r="O133" s="58"/>
    </row>
    <row r="134" spans="1:15" ht="150" x14ac:dyDescent="0.3">
      <c r="A134" s="77" t="s">
        <v>137</v>
      </c>
      <c r="B134" s="76" t="s">
        <v>31</v>
      </c>
      <c r="C134" s="88">
        <v>44621</v>
      </c>
      <c r="D134" s="57" t="s">
        <v>213</v>
      </c>
      <c r="E134" s="58">
        <v>175</v>
      </c>
      <c r="F134" s="58">
        <v>168</v>
      </c>
      <c r="G134" s="57" t="s">
        <v>296</v>
      </c>
      <c r="H134" s="58"/>
      <c r="I134" s="52"/>
      <c r="J134" s="58"/>
      <c r="K134" s="52"/>
      <c r="L134" s="52"/>
      <c r="M134" s="52"/>
      <c r="N134" s="54"/>
      <c r="O134" s="58"/>
    </row>
    <row r="135" spans="1:15" ht="167.25" customHeight="1" x14ac:dyDescent="0.3">
      <c r="A135" s="77" t="s">
        <v>138</v>
      </c>
      <c r="B135" s="76" t="s">
        <v>31</v>
      </c>
      <c r="C135" s="88">
        <v>44652</v>
      </c>
      <c r="D135" s="110">
        <v>44657</v>
      </c>
      <c r="E135" s="58">
        <v>1</v>
      </c>
      <c r="F135" s="58">
        <v>1</v>
      </c>
      <c r="G135" s="57" t="s">
        <v>326</v>
      </c>
      <c r="H135" s="58"/>
      <c r="I135" s="52"/>
      <c r="J135" s="58"/>
      <c r="K135" s="52"/>
      <c r="L135" s="52"/>
      <c r="M135" s="52"/>
      <c r="N135" s="54"/>
      <c r="O135" s="58"/>
    </row>
    <row r="136" spans="1:15" ht="148.5" customHeight="1" x14ac:dyDescent="0.3">
      <c r="A136" s="77" t="s">
        <v>139</v>
      </c>
      <c r="B136" s="76" t="s">
        <v>31</v>
      </c>
      <c r="C136" s="88">
        <v>44652</v>
      </c>
      <c r="D136" s="110">
        <v>44658</v>
      </c>
      <c r="E136" s="58">
        <v>1</v>
      </c>
      <c r="F136" s="58">
        <v>1</v>
      </c>
      <c r="G136" s="57" t="s">
        <v>327</v>
      </c>
      <c r="H136" s="58"/>
      <c r="I136" s="52"/>
      <c r="J136" s="58"/>
      <c r="K136" s="52"/>
      <c r="L136" s="52"/>
      <c r="M136" s="52"/>
      <c r="N136" s="54"/>
      <c r="O136" s="58"/>
    </row>
    <row r="137" spans="1:15" ht="75.75" customHeight="1" x14ac:dyDescent="0.3">
      <c r="A137" s="77" t="s">
        <v>297</v>
      </c>
      <c r="B137" s="76" t="s">
        <v>31</v>
      </c>
      <c r="C137" s="88">
        <v>44652</v>
      </c>
      <c r="D137" s="110">
        <v>44658</v>
      </c>
      <c r="E137" s="58">
        <v>25</v>
      </c>
      <c r="F137" s="58">
        <v>20</v>
      </c>
      <c r="G137" s="57" t="s">
        <v>59</v>
      </c>
      <c r="H137" s="58"/>
      <c r="I137" s="52"/>
      <c r="J137" s="58"/>
      <c r="K137" s="52"/>
      <c r="L137" s="52"/>
      <c r="M137" s="52"/>
      <c r="N137" s="54"/>
      <c r="O137" s="58"/>
    </row>
    <row r="138" spans="1:15" ht="96" customHeight="1" x14ac:dyDescent="0.3">
      <c r="A138" s="77" t="s">
        <v>298</v>
      </c>
      <c r="B138" s="76" t="s">
        <v>31</v>
      </c>
      <c r="C138" s="88">
        <v>44652</v>
      </c>
      <c r="D138" s="110">
        <v>44658</v>
      </c>
      <c r="E138" s="58">
        <v>15</v>
      </c>
      <c r="F138" s="58">
        <v>10</v>
      </c>
      <c r="G138" s="57" t="s">
        <v>60</v>
      </c>
      <c r="H138" s="58"/>
      <c r="I138" s="52"/>
      <c r="J138" s="58"/>
      <c r="K138" s="52"/>
      <c r="L138" s="52"/>
      <c r="M138" s="52"/>
      <c r="N138" s="54"/>
      <c r="O138" s="58"/>
    </row>
    <row r="139" spans="1:15" ht="40.5" customHeight="1" x14ac:dyDescent="0.3">
      <c r="A139" s="77" t="s">
        <v>61</v>
      </c>
      <c r="B139" s="76" t="s">
        <v>31</v>
      </c>
      <c r="C139" s="88">
        <v>44652</v>
      </c>
      <c r="D139" s="110">
        <v>44658</v>
      </c>
      <c r="E139" s="58">
        <v>25</v>
      </c>
      <c r="F139" s="58">
        <v>36</v>
      </c>
      <c r="G139" s="57" t="s">
        <v>140</v>
      </c>
      <c r="H139" s="58"/>
      <c r="I139" s="52"/>
      <c r="J139" s="58"/>
      <c r="K139" s="52"/>
      <c r="L139" s="52"/>
      <c r="M139" s="52"/>
      <c r="N139" s="54"/>
      <c r="O139" s="58"/>
    </row>
    <row r="140" spans="1:15" ht="75" x14ac:dyDescent="0.3">
      <c r="A140" s="77" t="s">
        <v>299</v>
      </c>
      <c r="B140" s="76" t="s">
        <v>31</v>
      </c>
      <c r="C140" s="88">
        <v>44652</v>
      </c>
      <c r="D140" s="110">
        <v>44655</v>
      </c>
      <c r="E140" s="58">
        <v>15</v>
      </c>
      <c r="F140" s="58">
        <v>15</v>
      </c>
      <c r="G140" s="57" t="s">
        <v>304</v>
      </c>
      <c r="H140" s="58"/>
      <c r="I140" s="52"/>
      <c r="J140" s="58"/>
      <c r="K140" s="52"/>
      <c r="L140" s="52"/>
      <c r="M140" s="52"/>
      <c r="N140" s="54"/>
      <c r="O140" s="58"/>
    </row>
    <row r="141" spans="1:15" ht="37.5" x14ac:dyDescent="0.3">
      <c r="A141" s="77" t="s">
        <v>300</v>
      </c>
      <c r="B141" s="76" t="s">
        <v>31</v>
      </c>
      <c r="C141" s="88">
        <v>44652</v>
      </c>
      <c r="D141" s="110">
        <v>44659</v>
      </c>
      <c r="E141" s="58">
        <v>75</v>
      </c>
      <c r="F141" s="58">
        <v>68</v>
      </c>
      <c r="G141" s="57" t="s">
        <v>305</v>
      </c>
      <c r="H141" s="58"/>
      <c r="I141" s="52"/>
      <c r="J141" s="58"/>
      <c r="K141" s="52"/>
      <c r="L141" s="52"/>
      <c r="M141" s="52"/>
      <c r="N141" s="54"/>
      <c r="O141" s="58"/>
    </row>
    <row r="142" spans="1:15" ht="98.25" customHeight="1" x14ac:dyDescent="0.3">
      <c r="A142" s="77" t="s">
        <v>301</v>
      </c>
      <c r="B142" s="76" t="s">
        <v>31</v>
      </c>
      <c r="C142" s="88">
        <v>44652</v>
      </c>
      <c r="D142" s="110">
        <v>44655</v>
      </c>
      <c r="E142" s="58">
        <v>10</v>
      </c>
      <c r="F142" s="58">
        <v>10</v>
      </c>
      <c r="G142" s="57"/>
      <c r="H142" s="58"/>
      <c r="I142" s="52"/>
      <c r="J142" s="58"/>
      <c r="K142" s="52"/>
      <c r="L142" s="52"/>
      <c r="M142" s="52"/>
      <c r="N142" s="54"/>
      <c r="O142" s="58"/>
    </row>
    <row r="143" spans="1:15" ht="57.75" customHeight="1" x14ac:dyDescent="0.3">
      <c r="A143" s="77" t="s">
        <v>302</v>
      </c>
      <c r="B143" s="76" t="s">
        <v>31</v>
      </c>
      <c r="C143" s="88">
        <v>44652</v>
      </c>
      <c r="D143" s="110">
        <v>44656</v>
      </c>
      <c r="E143" s="58">
        <v>75</v>
      </c>
      <c r="F143" s="58">
        <v>68</v>
      </c>
      <c r="G143" s="57"/>
      <c r="H143" s="58"/>
      <c r="I143" s="52"/>
      <c r="J143" s="58"/>
      <c r="K143" s="52"/>
      <c r="L143" s="52"/>
      <c r="M143" s="52"/>
      <c r="N143" s="54"/>
      <c r="O143" s="58"/>
    </row>
    <row r="144" spans="1:15" ht="56.25" x14ac:dyDescent="0.3">
      <c r="A144" s="77" t="s">
        <v>303</v>
      </c>
      <c r="B144" s="76" t="s">
        <v>31</v>
      </c>
      <c r="C144" s="88">
        <v>44652</v>
      </c>
      <c r="D144" s="110">
        <v>44659</v>
      </c>
      <c r="E144" s="58">
        <v>11</v>
      </c>
      <c r="F144" s="58">
        <v>11</v>
      </c>
      <c r="G144" s="57" t="s">
        <v>305</v>
      </c>
      <c r="H144" s="58"/>
      <c r="I144" s="52"/>
      <c r="J144" s="58"/>
      <c r="K144" s="52"/>
      <c r="L144" s="52"/>
      <c r="M144" s="52"/>
      <c r="N144" s="54"/>
      <c r="O144" s="58"/>
    </row>
    <row r="145" spans="1:15" ht="56.25" x14ac:dyDescent="0.3">
      <c r="A145" s="77" t="s">
        <v>458</v>
      </c>
      <c r="B145" s="76" t="s">
        <v>31</v>
      </c>
      <c r="C145" s="88">
        <v>44652</v>
      </c>
      <c r="D145" s="110">
        <v>44665</v>
      </c>
      <c r="E145" s="58">
        <v>25</v>
      </c>
      <c r="F145" s="58">
        <v>22</v>
      </c>
      <c r="G145" s="57" t="s">
        <v>141</v>
      </c>
      <c r="H145" s="58"/>
      <c r="I145" s="52"/>
      <c r="J145" s="58"/>
      <c r="K145" s="52"/>
      <c r="L145" s="52"/>
      <c r="M145" s="52"/>
      <c r="N145" s="54"/>
      <c r="O145" s="58"/>
    </row>
    <row r="146" spans="1:15" x14ac:dyDescent="0.3">
      <c r="A146" s="77" t="s">
        <v>62</v>
      </c>
      <c r="B146" s="76" t="s">
        <v>31</v>
      </c>
      <c r="C146" s="88">
        <v>44652</v>
      </c>
      <c r="D146" s="110">
        <v>44672</v>
      </c>
      <c r="E146" s="58">
        <v>100</v>
      </c>
      <c r="F146" s="58">
        <v>95</v>
      </c>
      <c r="G146" s="57"/>
      <c r="H146" s="58"/>
      <c r="I146" s="52"/>
      <c r="J146" s="58"/>
      <c r="K146" s="52"/>
      <c r="L146" s="52"/>
      <c r="M146" s="52"/>
      <c r="N146" s="54"/>
      <c r="O146" s="58"/>
    </row>
    <row r="147" spans="1:15" ht="36.75" customHeight="1" x14ac:dyDescent="0.3">
      <c r="A147" s="77" t="s">
        <v>63</v>
      </c>
      <c r="B147" s="76" t="s">
        <v>31</v>
      </c>
      <c r="C147" s="88">
        <v>44652</v>
      </c>
      <c r="D147" s="110">
        <v>44678</v>
      </c>
      <c r="E147" s="58">
        <v>2</v>
      </c>
      <c r="F147" s="58">
        <v>2</v>
      </c>
      <c r="G147" s="57" t="s">
        <v>306</v>
      </c>
      <c r="H147" s="58"/>
      <c r="I147" s="52"/>
      <c r="J147" s="58"/>
      <c r="K147" s="52"/>
      <c r="L147" s="52"/>
      <c r="M147" s="52"/>
      <c r="N147" s="54"/>
      <c r="O147" s="58"/>
    </row>
    <row r="148" spans="1:15" ht="56.25" x14ac:dyDescent="0.3">
      <c r="A148" s="77" t="s">
        <v>308</v>
      </c>
      <c r="B148" s="76" t="s">
        <v>31</v>
      </c>
      <c r="C148" s="88">
        <v>44652</v>
      </c>
      <c r="D148" s="110">
        <v>44679</v>
      </c>
      <c r="E148" s="58">
        <v>25</v>
      </c>
      <c r="F148" s="58">
        <v>20</v>
      </c>
      <c r="G148" s="57" t="s">
        <v>142</v>
      </c>
      <c r="H148" s="58"/>
      <c r="I148" s="52"/>
      <c r="J148" s="58"/>
      <c r="K148" s="52"/>
      <c r="L148" s="52"/>
      <c r="M148" s="52"/>
      <c r="N148" s="54"/>
      <c r="O148" s="58"/>
    </row>
    <row r="149" spans="1:15" ht="56.25" x14ac:dyDescent="0.3">
      <c r="A149" s="77" t="s">
        <v>307</v>
      </c>
      <c r="B149" s="76" t="s">
        <v>31</v>
      </c>
      <c r="C149" s="88">
        <v>44652</v>
      </c>
      <c r="D149" s="110">
        <v>44679</v>
      </c>
      <c r="E149" s="58">
        <v>1</v>
      </c>
      <c r="F149" s="58">
        <v>1</v>
      </c>
      <c r="G149" s="57" t="s">
        <v>64</v>
      </c>
      <c r="H149" s="58"/>
      <c r="I149" s="52"/>
      <c r="J149" s="58"/>
      <c r="K149" s="52"/>
      <c r="L149" s="52"/>
      <c r="M149" s="52"/>
      <c r="N149" s="54"/>
      <c r="O149" s="58"/>
    </row>
    <row r="150" spans="1:15" ht="63.75" customHeight="1" x14ac:dyDescent="0.3">
      <c r="A150" s="77" t="s">
        <v>65</v>
      </c>
      <c r="B150" s="76" t="s">
        <v>31</v>
      </c>
      <c r="C150" s="88">
        <v>44682</v>
      </c>
      <c r="D150" s="110">
        <v>44685</v>
      </c>
      <c r="E150" s="58">
        <v>25</v>
      </c>
      <c r="F150" s="58">
        <v>23</v>
      </c>
      <c r="G150" s="57" t="s">
        <v>84</v>
      </c>
      <c r="H150" s="58"/>
      <c r="I150" s="52"/>
      <c r="J150" s="58"/>
      <c r="K150" s="52"/>
      <c r="L150" s="52"/>
      <c r="M150" s="52"/>
      <c r="N150" s="54"/>
      <c r="O150" s="58"/>
    </row>
    <row r="151" spans="1:15" ht="56.25" x14ac:dyDescent="0.3">
      <c r="A151" s="77" t="s">
        <v>308</v>
      </c>
      <c r="B151" s="76" t="s">
        <v>31</v>
      </c>
      <c r="C151" s="88">
        <v>44682</v>
      </c>
      <c r="D151" s="110">
        <v>44700</v>
      </c>
      <c r="E151" s="58">
        <v>25</v>
      </c>
      <c r="F151" s="58">
        <v>24</v>
      </c>
      <c r="G151" s="57" t="s">
        <v>143</v>
      </c>
      <c r="H151" s="58"/>
      <c r="I151" s="52"/>
      <c r="J151" s="58"/>
      <c r="K151" s="52"/>
      <c r="L151" s="52"/>
      <c r="M151" s="52"/>
      <c r="N151" s="54"/>
      <c r="O151" s="58"/>
    </row>
    <row r="152" spans="1:15" ht="37.5" x14ac:dyDescent="0.3">
      <c r="A152" s="77" t="s">
        <v>66</v>
      </c>
      <c r="B152" s="76" t="s">
        <v>31</v>
      </c>
      <c r="C152" s="88">
        <v>44682</v>
      </c>
      <c r="D152" s="110">
        <v>44699</v>
      </c>
      <c r="E152" s="58">
        <v>30</v>
      </c>
      <c r="F152" s="58">
        <v>28</v>
      </c>
      <c r="G152" s="57"/>
      <c r="H152" s="58"/>
      <c r="I152" s="52"/>
      <c r="J152" s="58"/>
      <c r="K152" s="52"/>
      <c r="L152" s="52"/>
      <c r="M152" s="52"/>
      <c r="N152" s="54"/>
      <c r="O152" s="58"/>
    </row>
    <row r="153" spans="1:15" x14ac:dyDescent="0.3">
      <c r="A153" s="77" t="s">
        <v>62</v>
      </c>
      <c r="B153" s="76" t="s">
        <v>31</v>
      </c>
      <c r="C153" s="88">
        <v>44682</v>
      </c>
      <c r="D153" s="110">
        <v>44700</v>
      </c>
      <c r="E153" s="58">
        <v>100</v>
      </c>
      <c r="F153" s="58">
        <v>98</v>
      </c>
      <c r="G153" s="57"/>
      <c r="H153" s="58"/>
      <c r="I153" s="52"/>
      <c r="J153" s="58"/>
      <c r="K153" s="52"/>
      <c r="L153" s="52"/>
      <c r="M153" s="52"/>
      <c r="N153" s="54"/>
      <c r="O153" s="58"/>
    </row>
    <row r="154" spans="1:15" ht="75" x14ac:dyDescent="0.3">
      <c r="A154" s="77" t="s">
        <v>144</v>
      </c>
      <c r="B154" s="76" t="s">
        <v>31</v>
      </c>
      <c r="C154" s="88">
        <v>44682</v>
      </c>
      <c r="D154" s="57" t="s">
        <v>280</v>
      </c>
      <c r="E154" s="58">
        <v>1</v>
      </c>
      <c r="F154" s="58">
        <v>1</v>
      </c>
      <c r="G154" s="57" t="s">
        <v>309</v>
      </c>
      <c r="H154" s="58"/>
      <c r="I154" s="52"/>
      <c r="J154" s="58"/>
      <c r="K154" s="52"/>
      <c r="L154" s="52"/>
      <c r="M154" s="52"/>
      <c r="N154" s="54"/>
      <c r="O154" s="58"/>
    </row>
    <row r="155" spans="1:15" ht="48" customHeight="1" x14ac:dyDescent="0.3">
      <c r="A155" s="77" t="s">
        <v>67</v>
      </c>
      <c r="B155" s="76" t="s">
        <v>31</v>
      </c>
      <c r="C155" s="88">
        <v>44682</v>
      </c>
      <c r="D155" s="110">
        <v>44706</v>
      </c>
      <c r="E155" s="58">
        <v>1</v>
      </c>
      <c r="F155" s="58">
        <v>1</v>
      </c>
      <c r="G155" s="57" t="s">
        <v>306</v>
      </c>
      <c r="H155" s="58"/>
      <c r="I155" s="52"/>
      <c r="J155" s="58"/>
      <c r="K155" s="52"/>
      <c r="L155" s="52"/>
      <c r="M155" s="52"/>
      <c r="N155" s="54"/>
      <c r="O155" s="58"/>
    </row>
    <row r="156" spans="1:15" ht="42.75" customHeight="1" x14ac:dyDescent="0.3">
      <c r="A156" s="77" t="s">
        <v>68</v>
      </c>
      <c r="B156" s="76" t="s">
        <v>31</v>
      </c>
      <c r="C156" s="88">
        <v>44682</v>
      </c>
      <c r="D156" s="110">
        <v>44707</v>
      </c>
      <c r="E156" s="58">
        <v>70</v>
      </c>
      <c r="F156" s="58">
        <v>79</v>
      </c>
      <c r="G156" s="57" t="s">
        <v>69</v>
      </c>
      <c r="H156" s="58"/>
      <c r="I156" s="52"/>
      <c r="J156" s="58"/>
      <c r="K156" s="52"/>
      <c r="L156" s="52"/>
      <c r="M156" s="52"/>
      <c r="N156" s="54"/>
      <c r="O156" s="58"/>
    </row>
    <row r="157" spans="1:15" ht="93.75" x14ac:dyDescent="0.3">
      <c r="A157" s="77" t="s">
        <v>70</v>
      </c>
      <c r="B157" s="76" t="s">
        <v>31</v>
      </c>
      <c r="C157" s="88">
        <v>44682</v>
      </c>
      <c r="D157" s="110">
        <v>44708</v>
      </c>
      <c r="E157" s="58">
        <v>25</v>
      </c>
      <c r="F157" s="58">
        <v>25</v>
      </c>
      <c r="G157" s="57"/>
      <c r="H157" s="58"/>
      <c r="I157" s="52"/>
      <c r="J157" s="58"/>
      <c r="K157" s="52"/>
      <c r="L157" s="52"/>
      <c r="M157" s="52"/>
      <c r="N157" s="54"/>
      <c r="O157" s="58"/>
    </row>
    <row r="158" spans="1:15" ht="56.25" x14ac:dyDescent="0.3">
      <c r="A158" s="77" t="s">
        <v>145</v>
      </c>
      <c r="B158" s="76" t="s">
        <v>31</v>
      </c>
      <c r="C158" s="88">
        <v>44682</v>
      </c>
      <c r="D158" s="110">
        <v>44711</v>
      </c>
      <c r="E158" s="58">
        <v>50</v>
      </c>
      <c r="F158" s="58">
        <v>47</v>
      </c>
      <c r="G158" s="57"/>
      <c r="H158" s="58"/>
      <c r="I158" s="52"/>
      <c r="J158" s="58"/>
      <c r="K158" s="52"/>
      <c r="L158" s="52"/>
      <c r="M158" s="52"/>
      <c r="N158" s="54"/>
      <c r="O158" s="58"/>
    </row>
    <row r="159" spans="1:15" ht="72.75" customHeight="1" x14ac:dyDescent="0.3">
      <c r="A159" s="77" t="s">
        <v>71</v>
      </c>
      <c r="B159" s="76" t="s">
        <v>31</v>
      </c>
      <c r="C159" s="88">
        <v>44713</v>
      </c>
      <c r="D159" s="110">
        <v>44716</v>
      </c>
      <c r="E159" s="58">
        <v>500</v>
      </c>
      <c r="F159" s="58">
        <v>500</v>
      </c>
      <c r="G159" s="57" t="s">
        <v>328</v>
      </c>
      <c r="H159" s="58"/>
      <c r="I159" s="52"/>
      <c r="J159" s="58"/>
      <c r="K159" s="52"/>
      <c r="L159" s="52"/>
      <c r="M159" s="52"/>
      <c r="N159" s="54"/>
      <c r="O159" s="58"/>
    </row>
    <row r="160" spans="1:15" ht="37.5" x14ac:dyDescent="0.3">
      <c r="A160" s="77" t="s">
        <v>310</v>
      </c>
      <c r="B160" s="76" t="s">
        <v>31</v>
      </c>
      <c r="C160" s="88">
        <v>44713</v>
      </c>
      <c r="D160" s="110">
        <v>44719</v>
      </c>
      <c r="E160" s="58">
        <v>6</v>
      </c>
      <c r="F160" s="58">
        <v>6</v>
      </c>
      <c r="G160" s="57" t="s">
        <v>72</v>
      </c>
      <c r="H160" s="58"/>
      <c r="I160" s="52"/>
      <c r="J160" s="58"/>
      <c r="K160" s="52"/>
      <c r="L160" s="52"/>
      <c r="M160" s="52"/>
      <c r="N160" s="54"/>
      <c r="O160" s="58"/>
    </row>
    <row r="161" spans="1:15" ht="56.25" x14ac:dyDescent="0.3">
      <c r="A161" s="77" t="s">
        <v>80</v>
      </c>
      <c r="B161" s="76" t="s">
        <v>31</v>
      </c>
      <c r="C161" s="88">
        <v>44713</v>
      </c>
      <c r="D161" s="110">
        <v>44719</v>
      </c>
      <c r="E161" s="58">
        <v>2</v>
      </c>
      <c r="F161" s="58">
        <v>2</v>
      </c>
      <c r="G161" s="57"/>
      <c r="H161" s="58"/>
      <c r="I161" s="52"/>
      <c r="J161" s="58"/>
      <c r="K161" s="52"/>
      <c r="L161" s="52"/>
      <c r="M161" s="52"/>
      <c r="N161" s="54"/>
      <c r="O161" s="58"/>
    </row>
    <row r="162" spans="1:15" ht="75" customHeight="1" x14ac:dyDescent="0.3">
      <c r="A162" s="77" t="s">
        <v>73</v>
      </c>
      <c r="B162" s="76" t="s">
        <v>31</v>
      </c>
      <c r="C162" s="88">
        <v>44713</v>
      </c>
      <c r="D162" s="110">
        <v>44731</v>
      </c>
      <c r="E162" s="58">
        <v>1000</v>
      </c>
      <c r="F162" s="58">
        <v>1000</v>
      </c>
      <c r="G162" s="57" t="s">
        <v>236</v>
      </c>
      <c r="H162" s="58"/>
      <c r="I162" s="52"/>
      <c r="J162" s="58"/>
      <c r="K162" s="52"/>
      <c r="L162" s="52"/>
      <c r="M162" s="52"/>
      <c r="N162" s="54"/>
      <c r="O162" s="58"/>
    </row>
    <row r="163" spans="1:15" ht="37.5" x14ac:dyDescent="0.3">
      <c r="A163" s="77" t="s">
        <v>74</v>
      </c>
      <c r="B163" s="76" t="s">
        <v>31</v>
      </c>
      <c r="C163" s="88">
        <v>44713</v>
      </c>
      <c r="D163" s="110">
        <v>44737</v>
      </c>
      <c r="E163" s="58">
        <v>1000</v>
      </c>
      <c r="F163" s="58">
        <v>1000</v>
      </c>
      <c r="G163" s="57" t="s">
        <v>75</v>
      </c>
      <c r="H163" s="58"/>
      <c r="I163" s="52"/>
      <c r="J163" s="58"/>
      <c r="K163" s="52"/>
      <c r="L163" s="52"/>
      <c r="M163" s="52"/>
      <c r="N163" s="54"/>
      <c r="O163" s="58"/>
    </row>
    <row r="164" spans="1:15" ht="56.25" x14ac:dyDescent="0.3">
      <c r="A164" s="77" t="s">
        <v>146</v>
      </c>
      <c r="B164" s="76" t="s">
        <v>31</v>
      </c>
      <c r="C164" s="57" t="s">
        <v>212</v>
      </c>
      <c r="D164" s="57" t="s">
        <v>212</v>
      </c>
      <c r="E164" s="58">
        <v>4</v>
      </c>
      <c r="F164" s="58">
        <v>4</v>
      </c>
      <c r="G164" s="57"/>
      <c r="H164" s="58"/>
      <c r="I164" s="52"/>
      <c r="J164" s="58"/>
      <c r="K164" s="52"/>
      <c r="L164" s="52"/>
      <c r="M164" s="52"/>
      <c r="N164" s="54"/>
      <c r="O164" s="58"/>
    </row>
    <row r="165" spans="1:15" ht="56.25" x14ac:dyDescent="0.3">
      <c r="A165" s="77" t="s">
        <v>308</v>
      </c>
      <c r="B165" s="76" t="s">
        <v>31</v>
      </c>
      <c r="C165" s="88">
        <v>44805</v>
      </c>
      <c r="D165" s="110">
        <v>44812</v>
      </c>
      <c r="E165" s="58">
        <v>25</v>
      </c>
      <c r="F165" s="58">
        <v>22</v>
      </c>
      <c r="G165" s="57" t="s">
        <v>237</v>
      </c>
      <c r="H165" s="58"/>
      <c r="I165" s="52"/>
      <c r="J165" s="58"/>
      <c r="K165" s="52"/>
      <c r="L165" s="52"/>
      <c r="M165" s="52"/>
      <c r="N165" s="54"/>
      <c r="O165" s="58"/>
    </row>
    <row r="166" spans="1:15" ht="54" customHeight="1" x14ac:dyDescent="0.3">
      <c r="A166" s="77" t="s">
        <v>147</v>
      </c>
      <c r="B166" s="76" t="s">
        <v>31</v>
      </c>
      <c r="C166" s="88">
        <v>44805</v>
      </c>
      <c r="D166" s="57" t="s">
        <v>313</v>
      </c>
      <c r="E166" s="58">
        <v>1000</v>
      </c>
      <c r="F166" s="58">
        <v>868</v>
      </c>
      <c r="G166" s="57" t="s">
        <v>84</v>
      </c>
      <c r="H166" s="58"/>
      <c r="I166" s="52"/>
      <c r="J166" s="58"/>
      <c r="K166" s="52"/>
      <c r="L166" s="52"/>
      <c r="M166" s="52"/>
      <c r="N166" s="54"/>
      <c r="O166" s="58"/>
    </row>
    <row r="167" spans="1:15" ht="112.5" x14ac:dyDescent="0.3">
      <c r="A167" s="77" t="s">
        <v>425</v>
      </c>
      <c r="B167" s="76" t="s">
        <v>31</v>
      </c>
      <c r="C167" s="88">
        <v>44805</v>
      </c>
      <c r="D167" s="57" t="s">
        <v>281</v>
      </c>
      <c r="E167" s="58">
        <v>2</v>
      </c>
      <c r="F167" s="58">
        <v>2</v>
      </c>
      <c r="G167" s="57" t="s">
        <v>131</v>
      </c>
      <c r="H167" s="58"/>
      <c r="I167" s="52"/>
      <c r="J167" s="58"/>
      <c r="K167" s="52"/>
      <c r="L167" s="52"/>
      <c r="M167" s="52"/>
      <c r="N167" s="54"/>
      <c r="O167" s="58"/>
    </row>
    <row r="168" spans="1:15" ht="75" x14ac:dyDescent="0.3">
      <c r="A168" s="77" t="s">
        <v>311</v>
      </c>
      <c r="B168" s="76" t="s">
        <v>31</v>
      </c>
      <c r="C168" s="88">
        <v>44805</v>
      </c>
      <c r="D168" s="57" t="s">
        <v>312</v>
      </c>
      <c r="E168" s="58">
        <v>50</v>
      </c>
      <c r="F168" s="58">
        <v>47</v>
      </c>
      <c r="G168" s="57" t="s">
        <v>148</v>
      </c>
      <c r="H168" s="58"/>
      <c r="I168" s="52"/>
      <c r="J168" s="58"/>
      <c r="K168" s="52"/>
      <c r="L168" s="52"/>
      <c r="M168" s="52"/>
      <c r="N168" s="54"/>
      <c r="O168" s="58"/>
    </row>
    <row r="169" spans="1:15" ht="58.5" customHeight="1" x14ac:dyDescent="0.3">
      <c r="A169" s="77" t="s">
        <v>149</v>
      </c>
      <c r="B169" s="76" t="s">
        <v>31</v>
      </c>
      <c r="C169" s="88">
        <v>44805</v>
      </c>
      <c r="D169" s="57" t="s">
        <v>314</v>
      </c>
      <c r="E169" s="58">
        <v>2</v>
      </c>
      <c r="F169" s="58">
        <v>2</v>
      </c>
      <c r="G169" s="57" t="s">
        <v>315</v>
      </c>
      <c r="H169" s="58"/>
      <c r="I169" s="52"/>
      <c r="J169" s="58"/>
      <c r="K169" s="52"/>
      <c r="L169" s="52"/>
      <c r="M169" s="52"/>
      <c r="N169" s="54"/>
      <c r="O169" s="58"/>
    </row>
    <row r="170" spans="1:15" x14ac:dyDescent="0.3">
      <c r="A170" s="77" t="s">
        <v>150</v>
      </c>
      <c r="B170" s="76" t="s">
        <v>31</v>
      </c>
      <c r="C170" s="57" t="s">
        <v>112</v>
      </c>
      <c r="D170" s="110">
        <v>44833</v>
      </c>
      <c r="E170" s="58">
        <v>100</v>
      </c>
      <c r="F170" s="58">
        <v>68</v>
      </c>
      <c r="G170" s="57"/>
      <c r="H170" s="58"/>
      <c r="I170" s="52"/>
      <c r="J170" s="58"/>
      <c r="K170" s="52"/>
      <c r="L170" s="52"/>
      <c r="M170" s="52"/>
      <c r="N170" s="54"/>
      <c r="O170" s="58"/>
    </row>
    <row r="171" spans="1:15" ht="37.5" x14ac:dyDescent="0.3">
      <c r="A171" s="77" t="s">
        <v>151</v>
      </c>
      <c r="B171" s="76" t="s">
        <v>31</v>
      </c>
      <c r="C171" s="88">
        <v>44835</v>
      </c>
      <c r="D171" s="110">
        <v>44835</v>
      </c>
      <c r="E171" s="58">
        <v>50</v>
      </c>
      <c r="F171" s="58">
        <v>42</v>
      </c>
      <c r="G171" s="57"/>
      <c r="H171" s="58"/>
      <c r="I171" s="52"/>
      <c r="J171" s="58"/>
      <c r="K171" s="52"/>
      <c r="L171" s="52"/>
      <c r="M171" s="52"/>
      <c r="N171" s="54"/>
      <c r="O171" s="58"/>
    </row>
    <row r="172" spans="1:15" ht="56.25" x14ac:dyDescent="0.3">
      <c r="A172" s="77" t="s">
        <v>317</v>
      </c>
      <c r="B172" s="76" t="s">
        <v>31</v>
      </c>
      <c r="C172" s="88">
        <v>44835</v>
      </c>
      <c r="D172" s="110">
        <v>44840</v>
      </c>
      <c r="E172" s="58">
        <v>100</v>
      </c>
      <c r="F172" s="58">
        <v>87</v>
      </c>
      <c r="G172" s="57" t="s">
        <v>316</v>
      </c>
      <c r="H172" s="58"/>
      <c r="I172" s="52"/>
      <c r="J172" s="58"/>
      <c r="K172" s="52"/>
      <c r="L172" s="52"/>
      <c r="M172" s="52"/>
      <c r="N172" s="54"/>
      <c r="O172" s="58"/>
    </row>
    <row r="173" spans="1:15" ht="92.25" customHeight="1" x14ac:dyDescent="0.3">
      <c r="A173" s="77" t="s">
        <v>152</v>
      </c>
      <c r="B173" s="76" t="s">
        <v>31</v>
      </c>
      <c r="C173" s="88">
        <v>44835</v>
      </c>
      <c r="D173" s="110">
        <v>44847</v>
      </c>
      <c r="E173" s="58">
        <v>80</v>
      </c>
      <c r="F173" s="58">
        <v>63</v>
      </c>
      <c r="G173" s="57" t="s">
        <v>234</v>
      </c>
      <c r="H173" s="58"/>
      <c r="I173" s="52"/>
      <c r="J173" s="58"/>
      <c r="K173" s="52"/>
      <c r="L173" s="52"/>
      <c r="M173" s="52"/>
      <c r="N173" s="54"/>
      <c r="O173" s="58"/>
    </row>
    <row r="174" spans="1:15" x14ac:dyDescent="0.3">
      <c r="A174" s="77" t="s">
        <v>150</v>
      </c>
      <c r="B174" s="76" t="s">
        <v>31</v>
      </c>
      <c r="C174" s="57" t="s">
        <v>112</v>
      </c>
      <c r="D174" s="110">
        <v>44854</v>
      </c>
      <c r="E174" s="58">
        <v>100</v>
      </c>
      <c r="F174" s="58">
        <v>54</v>
      </c>
      <c r="G174" s="57"/>
      <c r="H174" s="58"/>
      <c r="I174" s="52"/>
      <c r="J174" s="58"/>
      <c r="K174" s="52"/>
      <c r="L174" s="52"/>
      <c r="M174" s="52"/>
      <c r="N174" s="54"/>
      <c r="O174" s="58"/>
    </row>
    <row r="175" spans="1:15" ht="112.5" x14ac:dyDescent="0.3">
      <c r="A175" s="77" t="s">
        <v>130</v>
      </c>
      <c r="B175" s="76" t="s">
        <v>31</v>
      </c>
      <c r="C175" s="88">
        <v>44835</v>
      </c>
      <c r="D175" s="57" t="s">
        <v>282</v>
      </c>
      <c r="E175" s="58">
        <v>2</v>
      </c>
      <c r="F175" s="58">
        <v>2</v>
      </c>
      <c r="G175" s="57" t="s">
        <v>131</v>
      </c>
      <c r="H175" s="58"/>
      <c r="I175" s="52"/>
      <c r="J175" s="58"/>
      <c r="K175" s="52"/>
      <c r="L175" s="52"/>
      <c r="M175" s="52"/>
      <c r="N175" s="54"/>
      <c r="O175" s="58"/>
    </row>
    <row r="176" spans="1:15" ht="56.25" x14ac:dyDescent="0.3">
      <c r="A176" s="77" t="s">
        <v>459</v>
      </c>
      <c r="B176" s="76" t="s">
        <v>31</v>
      </c>
      <c r="C176" s="88">
        <v>44866</v>
      </c>
      <c r="D176" s="110">
        <v>44876</v>
      </c>
      <c r="E176" s="58">
        <v>12</v>
      </c>
      <c r="F176" s="58">
        <v>12</v>
      </c>
      <c r="G176" s="57"/>
      <c r="H176" s="58"/>
      <c r="I176" s="52"/>
      <c r="J176" s="58"/>
      <c r="K176" s="52"/>
      <c r="L176" s="52"/>
      <c r="M176" s="52"/>
      <c r="N176" s="54"/>
      <c r="O176" s="58"/>
    </row>
    <row r="177" spans="1:15" ht="56.25" x14ac:dyDescent="0.3">
      <c r="A177" s="77" t="s">
        <v>318</v>
      </c>
      <c r="B177" s="76" t="s">
        <v>31</v>
      </c>
      <c r="C177" s="88">
        <v>44866</v>
      </c>
      <c r="D177" s="110">
        <v>44874</v>
      </c>
      <c r="E177" s="58">
        <v>50</v>
      </c>
      <c r="F177" s="58">
        <v>49</v>
      </c>
      <c r="G177" s="57" t="s">
        <v>319</v>
      </c>
      <c r="H177" s="58"/>
      <c r="I177" s="52"/>
      <c r="J177" s="58"/>
      <c r="K177" s="52"/>
      <c r="L177" s="52"/>
      <c r="M177" s="52"/>
      <c r="N177" s="54"/>
      <c r="O177" s="58"/>
    </row>
    <row r="178" spans="1:15" ht="56.25" x14ac:dyDescent="0.3">
      <c r="A178" s="77" t="s">
        <v>411</v>
      </c>
      <c r="B178" s="76" t="s">
        <v>31</v>
      </c>
      <c r="C178" s="88">
        <v>44866</v>
      </c>
      <c r="D178" s="110">
        <v>44875</v>
      </c>
      <c r="E178" s="58">
        <v>50</v>
      </c>
      <c r="F178" s="58">
        <v>46</v>
      </c>
      <c r="G178" s="57" t="s">
        <v>412</v>
      </c>
      <c r="H178" s="58"/>
      <c r="I178" s="52"/>
      <c r="J178" s="58"/>
      <c r="K178" s="52"/>
      <c r="L178" s="52"/>
      <c r="M178" s="52"/>
      <c r="N178" s="54"/>
      <c r="O178" s="58"/>
    </row>
    <row r="179" spans="1:15" ht="56.25" x14ac:dyDescent="0.3">
      <c r="A179" s="77" t="s">
        <v>153</v>
      </c>
      <c r="B179" s="76" t="s">
        <v>31</v>
      </c>
      <c r="C179" s="88">
        <v>44866</v>
      </c>
      <c r="D179" s="110">
        <v>44881</v>
      </c>
      <c r="E179" s="58">
        <v>4</v>
      </c>
      <c r="F179" s="58">
        <v>4</v>
      </c>
      <c r="G179" s="57" t="s">
        <v>154</v>
      </c>
      <c r="H179" s="58"/>
      <c r="I179" s="52"/>
      <c r="J179" s="58"/>
      <c r="K179" s="52"/>
      <c r="L179" s="52"/>
      <c r="M179" s="52"/>
      <c r="N179" s="54"/>
      <c r="O179" s="58"/>
    </row>
    <row r="180" spans="1:15" ht="118.5" customHeight="1" x14ac:dyDescent="0.3">
      <c r="A180" s="77" t="s">
        <v>155</v>
      </c>
      <c r="B180" s="76" t="s">
        <v>31</v>
      </c>
      <c r="C180" s="88">
        <v>44866</v>
      </c>
      <c r="D180" s="110">
        <v>44893</v>
      </c>
      <c r="E180" s="58">
        <v>20</v>
      </c>
      <c r="F180" s="58">
        <v>19</v>
      </c>
      <c r="G180" s="57" t="s">
        <v>420</v>
      </c>
      <c r="H180" s="58"/>
      <c r="I180" s="52"/>
      <c r="J180" s="58"/>
      <c r="K180" s="52"/>
      <c r="L180" s="52"/>
      <c r="M180" s="52"/>
      <c r="N180" s="54"/>
      <c r="O180" s="58"/>
    </row>
    <row r="181" spans="1:15" ht="58.5" customHeight="1" x14ac:dyDescent="0.3">
      <c r="A181" s="77" t="s">
        <v>337</v>
      </c>
      <c r="B181" s="76" t="s">
        <v>31</v>
      </c>
      <c r="C181" s="88">
        <v>44896</v>
      </c>
      <c r="D181" s="110">
        <v>44896</v>
      </c>
      <c r="E181" s="58">
        <v>45</v>
      </c>
      <c r="F181" s="58">
        <v>38</v>
      </c>
      <c r="G181" s="57" t="s">
        <v>320</v>
      </c>
      <c r="H181" s="58"/>
      <c r="I181" s="52"/>
      <c r="J181" s="58"/>
      <c r="K181" s="52"/>
      <c r="L181" s="52"/>
      <c r="M181" s="52"/>
      <c r="N181" s="54"/>
      <c r="O181" s="58"/>
    </row>
    <row r="182" spans="1:15" ht="75" x14ac:dyDescent="0.3">
      <c r="A182" s="77" t="s">
        <v>321</v>
      </c>
      <c r="B182" s="76" t="s">
        <v>31</v>
      </c>
      <c r="C182" s="88">
        <v>44896</v>
      </c>
      <c r="D182" s="110">
        <v>44909</v>
      </c>
      <c r="E182" s="58">
        <v>36</v>
      </c>
      <c r="F182" s="58">
        <v>36</v>
      </c>
      <c r="G182" s="57" t="s">
        <v>322</v>
      </c>
      <c r="H182" s="58"/>
      <c r="I182" s="52"/>
      <c r="J182" s="58"/>
      <c r="K182" s="52"/>
      <c r="L182" s="52"/>
      <c r="M182" s="52"/>
      <c r="N182" s="54"/>
      <c r="O182" s="58"/>
    </row>
    <row r="183" spans="1:15" ht="98.25" customHeight="1" x14ac:dyDescent="0.3">
      <c r="A183" s="77" t="s">
        <v>336</v>
      </c>
      <c r="B183" s="76" t="s">
        <v>31</v>
      </c>
      <c r="C183" s="88">
        <v>44896</v>
      </c>
      <c r="D183" s="57" t="s">
        <v>211</v>
      </c>
      <c r="E183" s="58">
        <v>40</v>
      </c>
      <c r="F183" s="58">
        <v>32</v>
      </c>
      <c r="G183" s="57" t="s">
        <v>156</v>
      </c>
      <c r="H183" s="58"/>
      <c r="I183" s="52"/>
      <c r="J183" s="58"/>
      <c r="K183" s="52"/>
      <c r="L183" s="52"/>
      <c r="M183" s="52"/>
      <c r="N183" s="54"/>
      <c r="O183" s="58"/>
    </row>
    <row r="184" spans="1:15" ht="63" customHeight="1" x14ac:dyDescent="0.3">
      <c r="A184" s="77" t="s">
        <v>157</v>
      </c>
      <c r="B184" s="76" t="s">
        <v>31</v>
      </c>
      <c r="C184" s="88">
        <v>44896</v>
      </c>
      <c r="D184" s="110">
        <v>44921</v>
      </c>
      <c r="E184" s="58">
        <v>2</v>
      </c>
      <c r="F184" s="58">
        <v>2</v>
      </c>
      <c r="G184" s="57" t="s">
        <v>158</v>
      </c>
      <c r="H184" s="58"/>
      <c r="I184" s="52"/>
      <c r="J184" s="58"/>
      <c r="K184" s="52"/>
      <c r="L184" s="52"/>
      <c r="M184" s="52"/>
      <c r="N184" s="54"/>
      <c r="O184" s="58"/>
    </row>
    <row r="185" spans="1:15" ht="95.25" customHeight="1" thickBot="1" x14ac:dyDescent="0.35">
      <c r="A185" s="77" t="s">
        <v>114</v>
      </c>
      <c r="B185" s="76" t="s">
        <v>31</v>
      </c>
      <c r="C185" s="58"/>
      <c r="D185" s="58"/>
      <c r="E185" s="58"/>
      <c r="F185" s="58"/>
      <c r="G185" s="58"/>
      <c r="H185" s="58"/>
      <c r="I185" s="58"/>
      <c r="J185" s="58"/>
      <c r="K185" s="58"/>
      <c r="L185" s="58"/>
      <c r="M185" s="57">
        <v>88</v>
      </c>
      <c r="N185" s="58"/>
      <c r="O185" s="57" t="s">
        <v>426</v>
      </c>
    </row>
    <row r="186" spans="1:15" ht="19.5" thickBot="1" x14ac:dyDescent="0.35">
      <c r="A186" s="136" t="s">
        <v>30</v>
      </c>
      <c r="B186" s="136"/>
      <c r="C186" s="136"/>
      <c r="D186" s="136"/>
      <c r="E186" s="136"/>
      <c r="F186" s="136"/>
      <c r="G186" s="136"/>
      <c r="H186" s="136"/>
      <c r="I186" s="136"/>
      <c r="J186" s="136"/>
      <c r="K186" s="136"/>
      <c r="L186" s="136"/>
      <c r="M186" s="136"/>
      <c r="N186" s="136"/>
      <c r="O186" s="137"/>
    </row>
    <row r="187" spans="1:15" ht="102" customHeight="1" x14ac:dyDescent="0.3">
      <c r="A187" s="130" t="s">
        <v>347</v>
      </c>
      <c r="B187" s="15" t="s">
        <v>31</v>
      </c>
      <c r="C187" s="133" t="s">
        <v>369</v>
      </c>
      <c r="D187" s="133" t="s">
        <v>369</v>
      </c>
      <c r="E187" s="3">
        <v>37</v>
      </c>
      <c r="F187" s="3">
        <v>36</v>
      </c>
      <c r="G187" s="12"/>
      <c r="H187" s="12"/>
      <c r="I187" s="12"/>
      <c r="J187" s="12"/>
      <c r="K187" s="12"/>
      <c r="L187" s="12"/>
      <c r="M187" s="12"/>
      <c r="N187" s="12"/>
      <c r="O187" s="8" t="s">
        <v>427</v>
      </c>
    </row>
    <row r="188" spans="1:15" ht="70.5" customHeight="1" x14ac:dyDescent="0.3">
      <c r="A188" s="130" t="s">
        <v>368</v>
      </c>
      <c r="B188" s="15" t="s">
        <v>348</v>
      </c>
      <c r="C188" s="133" t="s">
        <v>370</v>
      </c>
      <c r="D188" s="133" t="s">
        <v>370</v>
      </c>
      <c r="E188" s="3">
        <v>1400</v>
      </c>
      <c r="F188" s="3">
        <v>1530</v>
      </c>
      <c r="G188" s="12"/>
      <c r="H188" s="12"/>
      <c r="I188" s="12"/>
      <c r="J188" s="12"/>
      <c r="K188" s="12"/>
      <c r="L188" s="12"/>
      <c r="M188" s="12"/>
      <c r="N188" s="12"/>
      <c r="O188" s="12"/>
    </row>
    <row r="189" spans="1:15" ht="73.5" customHeight="1" x14ac:dyDescent="0.3">
      <c r="A189" s="130" t="s">
        <v>421</v>
      </c>
      <c r="B189" s="15" t="s">
        <v>348</v>
      </c>
      <c r="C189" s="8" t="s">
        <v>371</v>
      </c>
      <c r="D189" s="8" t="s">
        <v>371</v>
      </c>
      <c r="E189" s="3">
        <v>820</v>
      </c>
      <c r="F189" s="3">
        <v>845</v>
      </c>
      <c r="G189" s="12"/>
      <c r="H189" s="12"/>
      <c r="I189" s="12"/>
      <c r="J189" s="12"/>
      <c r="K189" s="12"/>
      <c r="L189" s="12"/>
      <c r="M189" s="12"/>
      <c r="N189" s="12"/>
      <c r="O189" s="12"/>
    </row>
    <row r="190" spans="1:15" ht="119.25" customHeight="1" x14ac:dyDescent="0.3">
      <c r="A190" s="130" t="s">
        <v>349</v>
      </c>
      <c r="B190" s="15" t="s">
        <v>350</v>
      </c>
      <c r="C190" s="8" t="s">
        <v>372</v>
      </c>
      <c r="D190" s="8" t="s">
        <v>372</v>
      </c>
      <c r="E190" s="3">
        <v>120</v>
      </c>
      <c r="F190" s="3">
        <v>140</v>
      </c>
      <c r="G190" s="12"/>
      <c r="H190" s="12"/>
      <c r="I190" s="12"/>
      <c r="J190" s="12"/>
      <c r="K190" s="12"/>
      <c r="L190" s="12"/>
      <c r="M190" s="12"/>
      <c r="N190" s="12"/>
      <c r="O190" s="12"/>
    </row>
    <row r="191" spans="1:15" ht="84.75" customHeight="1" x14ac:dyDescent="0.3">
      <c r="A191" s="130" t="s">
        <v>351</v>
      </c>
      <c r="B191" s="15" t="s">
        <v>31</v>
      </c>
      <c r="C191" s="8" t="s">
        <v>373</v>
      </c>
      <c r="D191" s="8" t="s">
        <v>373</v>
      </c>
      <c r="E191" s="3">
        <v>30</v>
      </c>
      <c r="F191" s="3">
        <v>36</v>
      </c>
      <c r="G191" s="12"/>
      <c r="H191" s="12"/>
      <c r="I191" s="12"/>
      <c r="J191" s="12"/>
      <c r="K191" s="12"/>
      <c r="L191" s="12"/>
      <c r="M191" s="12"/>
      <c r="N191" s="12"/>
      <c r="O191" s="12"/>
    </row>
    <row r="192" spans="1:15" ht="66" x14ac:dyDescent="0.3">
      <c r="A192" s="130" t="s">
        <v>404</v>
      </c>
      <c r="B192" s="15" t="s">
        <v>31</v>
      </c>
      <c r="C192" s="134">
        <v>44713</v>
      </c>
      <c r="D192" s="134">
        <v>44713</v>
      </c>
      <c r="E192" s="3">
        <v>520</v>
      </c>
      <c r="F192" s="3">
        <v>560</v>
      </c>
      <c r="G192" s="12"/>
      <c r="H192" s="12"/>
      <c r="I192" s="12"/>
      <c r="J192" s="12"/>
      <c r="K192" s="12"/>
      <c r="L192" s="12"/>
      <c r="M192" s="12"/>
      <c r="N192" s="12"/>
      <c r="O192" s="12"/>
    </row>
    <row r="193" spans="1:15" ht="49.5" x14ac:dyDescent="0.3">
      <c r="A193" s="130" t="s">
        <v>352</v>
      </c>
      <c r="B193" s="15" t="s">
        <v>31</v>
      </c>
      <c r="C193" s="57" t="s">
        <v>32</v>
      </c>
      <c r="D193" s="57" t="s">
        <v>32</v>
      </c>
      <c r="E193" s="67">
        <v>18300</v>
      </c>
      <c r="F193" s="67">
        <v>18310</v>
      </c>
      <c r="G193" s="12"/>
      <c r="H193" s="12"/>
      <c r="I193" s="12"/>
      <c r="J193" s="12"/>
      <c r="K193" s="12"/>
      <c r="L193" s="12"/>
      <c r="M193" s="12"/>
      <c r="N193" s="12"/>
      <c r="O193" s="12"/>
    </row>
    <row r="194" spans="1:15" ht="33" x14ac:dyDescent="0.3">
      <c r="A194" s="130" t="s">
        <v>353</v>
      </c>
      <c r="B194" s="15" t="s">
        <v>31</v>
      </c>
      <c r="C194" s="57" t="s">
        <v>32</v>
      </c>
      <c r="D194" s="57" t="s">
        <v>32</v>
      </c>
      <c r="E194" s="67">
        <v>1800</v>
      </c>
      <c r="F194" s="67">
        <v>1800</v>
      </c>
      <c r="G194" s="12"/>
      <c r="H194" s="12"/>
      <c r="I194" s="12"/>
      <c r="J194" s="12"/>
      <c r="K194" s="12"/>
      <c r="L194" s="12"/>
      <c r="M194" s="12"/>
      <c r="N194" s="12"/>
      <c r="O194" s="12"/>
    </row>
    <row r="195" spans="1:15" ht="73.5" customHeight="1" x14ac:dyDescent="0.3">
      <c r="A195" s="130" t="s">
        <v>354</v>
      </c>
      <c r="B195" s="15" t="s">
        <v>31</v>
      </c>
      <c r="C195" s="57" t="s">
        <v>32</v>
      </c>
      <c r="D195" s="57" t="s">
        <v>32</v>
      </c>
      <c r="E195" s="3">
        <v>22550</v>
      </c>
      <c r="F195" s="3">
        <v>22590</v>
      </c>
      <c r="G195" s="12"/>
      <c r="H195" s="12"/>
      <c r="I195" s="12"/>
      <c r="J195" s="12"/>
      <c r="K195" s="12"/>
      <c r="L195" s="12"/>
      <c r="M195" s="12"/>
      <c r="N195" s="12"/>
      <c r="O195" s="12"/>
    </row>
    <row r="196" spans="1:15" ht="102.75" customHeight="1" x14ac:dyDescent="0.3">
      <c r="A196" s="130" t="s">
        <v>355</v>
      </c>
      <c r="B196" s="15" t="s">
        <v>31</v>
      </c>
      <c r="C196" s="57" t="s">
        <v>32</v>
      </c>
      <c r="D196" s="57" t="s">
        <v>32</v>
      </c>
      <c r="E196" s="3">
        <v>2200</v>
      </c>
      <c r="F196" s="3">
        <v>2230</v>
      </c>
      <c r="G196" s="12"/>
      <c r="H196" s="12"/>
      <c r="I196" s="12"/>
      <c r="J196" s="12"/>
      <c r="K196" s="12"/>
      <c r="L196" s="12"/>
      <c r="M196" s="12"/>
      <c r="N196" s="12"/>
      <c r="O196" s="12"/>
    </row>
    <row r="197" spans="1:15" ht="49.5" x14ac:dyDescent="0.3">
      <c r="A197" s="130" t="s">
        <v>356</v>
      </c>
      <c r="B197" s="15" t="s">
        <v>31</v>
      </c>
      <c r="C197" s="57" t="s">
        <v>32</v>
      </c>
      <c r="D197" s="57" t="s">
        <v>32</v>
      </c>
      <c r="E197" s="3">
        <v>22590</v>
      </c>
      <c r="F197" s="3">
        <v>22620</v>
      </c>
      <c r="G197" s="12"/>
      <c r="H197" s="12"/>
      <c r="I197" s="12"/>
      <c r="J197" s="12"/>
      <c r="K197" s="12"/>
      <c r="L197" s="12"/>
      <c r="M197" s="12"/>
      <c r="N197" s="12"/>
      <c r="O197" s="12"/>
    </row>
    <row r="198" spans="1:15" ht="49.5" x14ac:dyDescent="0.3">
      <c r="A198" s="130" t="s">
        <v>357</v>
      </c>
      <c r="B198" s="15" t="s">
        <v>350</v>
      </c>
      <c r="C198" s="57" t="s">
        <v>32</v>
      </c>
      <c r="D198" s="57" t="s">
        <v>32</v>
      </c>
      <c r="E198" s="3">
        <v>3300</v>
      </c>
      <c r="F198" s="3">
        <v>3340</v>
      </c>
      <c r="G198" s="12"/>
      <c r="H198" s="12"/>
      <c r="I198" s="12"/>
      <c r="J198" s="12"/>
      <c r="K198" s="12"/>
      <c r="L198" s="12"/>
      <c r="M198" s="12"/>
      <c r="N198" s="12"/>
      <c r="O198" s="12"/>
    </row>
    <row r="199" spans="1:15" ht="35.25" customHeight="1" x14ac:dyDescent="0.3">
      <c r="A199" s="130" t="s">
        <v>358</v>
      </c>
      <c r="B199" s="15" t="s">
        <v>31</v>
      </c>
      <c r="C199" s="8" t="s">
        <v>374</v>
      </c>
      <c r="D199" s="8" t="s">
        <v>374</v>
      </c>
      <c r="E199" s="3">
        <v>580</v>
      </c>
      <c r="F199" s="3">
        <v>589</v>
      </c>
      <c r="G199" s="12"/>
      <c r="H199" s="12"/>
      <c r="I199" s="12"/>
      <c r="J199" s="12"/>
      <c r="K199" s="12"/>
      <c r="L199" s="12"/>
      <c r="M199" s="12"/>
      <c r="N199" s="12"/>
      <c r="O199" s="12"/>
    </row>
    <row r="200" spans="1:15" ht="33" x14ac:dyDescent="0.3">
      <c r="A200" s="130" t="s">
        <v>359</v>
      </c>
      <c r="B200" s="15" t="s">
        <v>31</v>
      </c>
      <c r="C200" s="8" t="s">
        <v>374</v>
      </c>
      <c r="D200" s="8" t="s">
        <v>374</v>
      </c>
      <c r="E200" s="3">
        <v>2300</v>
      </c>
      <c r="F200" s="3">
        <v>2380</v>
      </c>
      <c r="G200" s="12"/>
      <c r="H200" s="12"/>
      <c r="I200" s="12"/>
      <c r="J200" s="12"/>
      <c r="K200" s="12"/>
      <c r="L200" s="12"/>
      <c r="M200" s="12"/>
      <c r="N200" s="12"/>
      <c r="O200" s="12"/>
    </row>
    <row r="201" spans="1:15" ht="33" x14ac:dyDescent="0.3">
      <c r="A201" s="130" t="s">
        <v>360</v>
      </c>
      <c r="B201" s="15" t="s">
        <v>31</v>
      </c>
      <c r="C201" s="8" t="s">
        <v>375</v>
      </c>
      <c r="D201" s="8" t="s">
        <v>375</v>
      </c>
      <c r="E201" s="3">
        <v>3000</v>
      </c>
      <c r="F201" s="3">
        <v>3098</v>
      </c>
      <c r="G201" s="12"/>
      <c r="H201" s="12"/>
      <c r="I201" s="12"/>
      <c r="J201" s="12"/>
      <c r="K201" s="12"/>
      <c r="L201" s="12"/>
      <c r="M201" s="12"/>
      <c r="N201" s="12"/>
      <c r="O201" s="12"/>
    </row>
    <row r="202" spans="1:15" ht="49.5" x14ac:dyDescent="0.3">
      <c r="A202" s="130" t="s">
        <v>361</v>
      </c>
      <c r="B202" s="15" t="s">
        <v>31</v>
      </c>
      <c r="C202" s="8" t="s">
        <v>374</v>
      </c>
      <c r="D202" s="8" t="s">
        <v>374</v>
      </c>
      <c r="E202" s="3">
        <v>5400</v>
      </c>
      <c r="F202" s="3">
        <v>5550</v>
      </c>
      <c r="G202" s="12"/>
      <c r="H202" s="12"/>
      <c r="I202" s="12"/>
      <c r="J202" s="12"/>
      <c r="K202" s="12"/>
      <c r="L202" s="12"/>
      <c r="M202" s="12"/>
      <c r="N202" s="12"/>
      <c r="O202" s="12"/>
    </row>
    <row r="203" spans="1:15" ht="101.25" customHeight="1" x14ac:dyDescent="0.3">
      <c r="A203" s="130" t="s">
        <v>419</v>
      </c>
      <c r="B203" s="15" t="s">
        <v>31</v>
      </c>
      <c r="C203" s="8" t="s">
        <v>376</v>
      </c>
      <c r="D203" s="8" t="s">
        <v>376</v>
      </c>
      <c r="E203" s="67">
        <v>400</v>
      </c>
      <c r="F203" s="67">
        <v>400</v>
      </c>
      <c r="G203" s="12"/>
      <c r="H203" s="12"/>
      <c r="I203" s="12"/>
      <c r="J203" s="12"/>
      <c r="K203" s="12"/>
      <c r="L203" s="12"/>
      <c r="M203" s="12"/>
      <c r="N203" s="12"/>
      <c r="O203" s="12"/>
    </row>
    <row r="204" spans="1:15" ht="104.25" customHeight="1" x14ac:dyDescent="0.3">
      <c r="A204" s="130" t="s">
        <v>414</v>
      </c>
      <c r="B204" s="15" t="s">
        <v>31</v>
      </c>
      <c r="C204" s="8" t="s">
        <v>377</v>
      </c>
      <c r="D204" s="8" t="s">
        <v>377</v>
      </c>
      <c r="E204" s="67">
        <v>400</v>
      </c>
      <c r="F204" s="67">
        <v>400</v>
      </c>
      <c r="G204" s="12"/>
      <c r="H204" s="12"/>
      <c r="I204" s="12"/>
      <c r="J204" s="12"/>
      <c r="K204" s="12"/>
      <c r="L204" s="12"/>
      <c r="M204" s="12"/>
      <c r="N204" s="12"/>
      <c r="O204" s="12"/>
    </row>
    <row r="205" spans="1:15" ht="151.5" customHeight="1" x14ac:dyDescent="0.3">
      <c r="A205" s="130" t="s">
        <v>418</v>
      </c>
      <c r="B205" s="15" t="s">
        <v>31</v>
      </c>
      <c r="C205" s="8" t="s">
        <v>377</v>
      </c>
      <c r="D205" s="8" t="s">
        <v>377</v>
      </c>
      <c r="E205" s="67">
        <v>400</v>
      </c>
      <c r="F205" s="67">
        <v>400</v>
      </c>
      <c r="G205" s="12"/>
      <c r="H205" s="12"/>
      <c r="I205" s="12"/>
      <c r="J205" s="12"/>
      <c r="K205" s="12"/>
      <c r="L205" s="12"/>
      <c r="M205" s="12"/>
      <c r="N205" s="12"/>
      <c r="O205" s="12"/>
    </row>
    <row r="206" spans="1:15" ht="49.5" x14ac:dyDescent="0.3">
      <c r="A206" s="130" t="s">
        <v>362</v>
      </c>
      <c r="B206" s="15" t="s">
        <v>31</v>
      </c>
      <c r="C206" s="57" t="s">
        <v>32</v>
      </c>
      <c r="D206" s="57" t="s">
        <v>32</v>
      </c>
      <c r="E206" s="67">
        <v>1800</v>
      </c>
      <c r="F206" s="67">
        <v>1800</v>
      </c>
      <c r="G206" s="12"/>
      <c r="H206" s="12"/>
      <c r="I206" s="12"/>
      <c r="J206" s="12"/>
      <c r="K206" s="12"/>
      <c r="L206" s="12"/>
      <c r="M206" s="12"/>
      <c r="N206" s="12"/>
      <c r="O206" s="12"/>
    </row>
    <row r="207" spans="1:15" ht="88.5" customHeight="1" x14ac:dyDescent="0.3">
      <c r="A207" s="130" t="s">
        <v>363</v>
      </c>
      <c r="B207" s="15" t="s">
        <v>31</v>
      </c>
      <c r="C207" s="8" t="s">
        <v>378</v>
      </c>
      <c r="D207" s="8" t="s">
        <v>378</v>
      </c>
      <c r="E207" s="3">
        <v>3300</v>
      </c>
      <c r="F207" s="3">
        <v>3314</v>
      </c>
      <c r="G207" s="12"/>
      <c r="H207" s="12"/>
      <c r="I207" s="12"/>
      <c r="J207" s="12"/>
      <c r="K207" s="12"/>
      <c r="L207" s="12"/>
      <c r="M207" s="12"/>
      <c r="N207" s="12"/>
      <c r="O207" s="12"/>
    </row>
    <row r="208" spans="1:15" ht="107.25" customHeight="1" x14ac:dyDescent="0.3">
      <c r="A208" s="130" t="s">
        <v>364</v>
      </c>
      <c r="B208" s="15" t="s">
        <v>31</v>
      </c>
      <c r="C208" s="8" t="s">
        <v>379</v>
      </c>
      <c r="D208" s="8" t="s">
        <v>379</v>
      </c>
      <c r="E208" s="67">
        <v>2700</v>
      </c>
      <c r="F208" s="67">
        <v>2700</v>
      </c>
      <c r="G208" s="12"/>
      <c r="H208" s="12"/>
      <c r="I208" s="12"/>
      <c r="J208" s="12"/>
      <c r="K208" s="12"/>
      <c r="L208" s="12"/>
      <c r="M208" s="12"/>
      <c r="N208" s="12"/>
      <c r="O208" s="12"/>
    </row>
    <row r="209" spans="1:15" ht="55.5" customHeight="1" x14ac:dyDescent="0.3">
      <c r="A209" s="130" t="s">
        <v>402</v>
      </c>
      <c r="B209" s="15" t="s">
        <v>31</v>
      </c>
      <c r="C209" s="57" t="s">
        <v>32</v>
      </c>
      <c r="D209" s="57" t="s">
        <v>32</v>
      </c>
      <c r="E209" s="3">
        <v>1000</v>
      </c>
      <c r="F209" s="3">
        <v>1120</v>
      </c>
      <c r="G209" s="12"/>
      <c r="H209" s="12"/>
      <c r="I209" s="12"/>
      <c r="J209" s="12"/>
      <c r="K209" s="12"/>
      <c r="L209" s="12"/>
      <c r="M209" s="12"/>
      <c r="N209" s="12"/>
      <c r="O209" s="12"/>
    </row>
    <row r="210" spans="1:15" ht="37.5" x14ac:dyDescent="0.3">
      <c r="A210" s="130" t="s">
        <v>365</v>
      </c>
      <c r="B210" s="15" t="s">
        <v>31</v>
      </c>
      <c r="C210" s="8" t="s">
        <v>380</v>
      </c>
      <c r="D210" s="8" t="s">
        <v>380</v>
      </c>
      <c r="E210" s="67">
        <v>5600</v>
      </c>
      <c r="F210" s="67">
        <v>5600</v>
      </c>
      <c r="G210" s="12"/>
      <c r="H210" s="12"/>
      <c r="I210" s="12"/>
      <c r="J210" s="12"/>
      <c r="K210" s="12"/>
      <c r="L210" s="12"/>
      <c r="M210" s="12"/>
      <c r="N210" s="12"/>
      <c r="O210" s="12"/>
    </row>
    <row r="211" spans="1:15" ht="82.5" x14ac:dyDescent="0.3">
      <c r="A211" s="130" t="s">
        <v>366</v>
      </c>
      <c r="B211" s="15" t="s">
        <v>348</v>
      </c>
      <c r="C211" s="57" t="s">
        <v>32</v>
      </c>
      <c r="D211" s="57" t="s">
        <v>32</v>
      </c>
      <c r="E211" s="67">
        <v>37</v>
      </c>
      <c r="F211" s="67">
        <v>36</v>
      </c>
      <c r="G211" s="12"/>
      <c r="H211" s="12"/>
      <c r="I211" s="12"/>
      <c r="J211" s="12"/>
      <c r="K211" s="12"/>
      <c r="L211" s="12"/>
      <c r="M211" s="12"/>
      <c r="N211" s="12"/>
      <c r="O211" s="8" t="s">
        <v>428</v>
      </c>
    </row>
    <row r="212" spans="1:15" ht="33" x14ac:dyDescent="0.3">
      <c r="A212" s="130" t="s">
        <v>422</v>
      </c>
      <c r="B212" s="15" t="s">
        <v>31</v>
      </c>
      <c r="C212" s="134">
        <v>44621</v>
      </c>
      <c r="D212" s="134">
        <v>44621</v>
      </c>
      <c r="E212" s="67">
        <v>50</v>
      </c>
      <c r="F212" s="67">
        <v>75</v>
      </c>
      <c r="G212" s="12"/>
      <c r="H212" s="12"/>
      <c r="I212" s="12"/>
      <c r="J212" s="12"/>
      <c r="K212" s="12"/>
      <c r="L212" s="12"/>
      <c r="M212" s="12"/>
      <c r="N212" s="12"/>
      <c r="O212" s="12"/>
    </row>
    <row r="213" spans="1:15" ht="33" x14ac:dyDescent="0.3">
      <c r="A213" s="130" t="s">
        <v>367</v>
      </c>
      <c r="B213" s="15" t="s">
        <v>31</v>
      </c>
      <c r="C213" s="8" t="s">
        <v>374</v>
      </c>
      <c r="D213" s="8" t="s">
        <v>374</v>
      </c>
      <c r="E213" s="3">
        <v>100</v>
      </c>
      <c r="F213" s="3">
        <v>109</v>
      </c>
      <c r="G213" s="12"/>
      <c r="H213" s="12"/>
      <c r="I213" s="12"/>
      <c r="J213" s="12"/>
      <c r="K213" s="12"/>
      <c r="L213" s="12"/>
      <c r="M213" s="12"/>
      <c r="N213" s="12"/>
      <c r="O213" s="12"/>
    </row>
    <row r="214" spans="1:15" ht="51" customHeight="1" x14ac:dyDescent="0.3">
      <c r="A214" s="130" t="s">
        <v>413</v>
      </c>
      <c r="B214" s="15" t="s">
        <v>31</v>
      </c>
      <c r="C214" s="8" t="s">
        <v>381</v>
      </c>
      <c r="D214" s="8" t="s">
        <v>381</v>
      </c>
      <c r="E214" s="58">
        <v>300</v>
      </c>
      <c r="F214" s="58">
        <v>348</v>
      </c>
      <c r="G214" s="12"/>
      <c r="H214" s="12"/>
      <c r="I214" s="12"/>
      <c r="J214" s="12"/>
      <c r="K214" s="12"/>
      <c r="L214" s="12"/>
      <c r="M214" s="12"/>
      <c r="N214" s="12"/>
      <c r="O214" s="12"/>
    </row>
    <row r="215" spans="1:15" ht="122.25" customHeight="1" thickBot="1" x14ac:dyDescent="0.35">
      <c r="A215" s="130" t="s">
        <v>423</v>
      </c>
      <c r="B215" s="15" t="s">
        <v>31</v>
      </c>
      <c r="C215" s="57" t="s">
        <v>32</v>
      </c>
      <c r="D215" s="57" t="s">
        <v>32</v>
      </c>
      <c r="E215" s="3">
        <v>20</v>
      </c>
      <c r="F215" s="3">
        <v>24</v>
      </c>
      <c r="G215" s="12"/>
      <c r="H215" s="12"/>
      <c r="I215" s="12"/>
      <c r="J215" s="12"/>
      <c r="K215" s="12"/>
      <c r="L215" s="12"/>
      <c r="M215" s="12"/>
      <c r="N215" s="12"/>
      <c r="O215" s="12"/>
    </row>
    <row r="216" spans="1:15" ht="19.5" thickBot="1" x14ac:dyDescent="0.35">
      <c r="A216" s="136" t="s">
        <v>173</v>
      </c>
      <c r="B216" s="136"/>
      <c r="C216" s="136"/>
      <c r="D216" s="136"/>
      <c r="E216" s="136"/>
      <c r="F216" s="136"/>
      <c r="G216" s="136"/>
      <c r="H216" s="136"/>
      <c r="I216" s="136"/>
      <c r="J216" s="136"/>
      <c r="K216" s="136"/>
      <c r="L216" s="136"/>
      <c r="M216" s="136"/>
      <c r="N216" s="136"/>
      <c r="O216" s="137"/>
    </row>
    <row r="217" spans="1:15" ht="316.5" customHeight="1" x14ac:dyDescent="0.3">
      <c r="A217" s="74" t="s">
        <v>248</v>
      </c>
      <c r="B217" s="36" t="s">
        <v>31</v>
      </c>
      <c r="C217" s="89" t="s">
        <v>174</v>
      </c>
      <c r="D217" s="89" t="s">
        <v>175</v>
      </c>
      <c r="E217" s="83">
        <v>50</v>
      </c>
      <c r="F217" s="83" t="s">
        <v>176</v>
      </c>
      <c r="G217" s="27" t="s">
        <v>177</v>
      </c>
      <c r="H217" s="38"/>
      <c r="I217" s="37"/>
      <c r="J217" s="38"/>
      <c r="K217" s="37"/>
      <c r="L217" s="37"/>
      <c r="M217" s="37"/>
      <c r="N217" s="27" t="s">
        <v>429</v>
      </c>
      <c r="O217" s="69" t="s">
        <v>432</v>
      </c>
    </row>
    <row r="218" spans="1:15" ht="351" customHeight="1" thickBot="1" x14ac:dyDescent="0.35">
      <c r="A218" s="74" t="s">
        <v>249</v>
      </c>
      <c r="B218" s="36" t="s">
        <v>31</v>
      </c>
      <c r="C218" s="27" t="s">
        <v>178</v>
      </c>
      <c r="D218" s="89" t="s">
        <v>175</v>
      </c>
      <c r="E218" s="27">
        <v>20</v>
      </c>
      <c r="F218" s="27">
        <v>9</v>
      </c>
      <c r="G218" s="27" t="s">
        <v>177</v>
      </c>
      <c r="H218" s="27"/>
      <c r="I218" s="50"/>
      <c r="J218" s="27"/>
      <c r="K218" s="50"/>
      <c r="L218" s="50"/>
      <c r="M218" s="50"/>
      <c r="N218" s="27" t="s">
        <v>430</v>
      </c>
      <c r="O218" s="69" t="s">
        <v>431</v>
      </c>
    </row>
    <row r="219" spans="1:15" ht="19.5" thickBot="1" x14ac:dyDescent="0.35">
      <c r="A219" s="136" t="s">
        <v>84</v>
      </c>
      <c r="B219" s="136"/>
      <c r="C219" s="136"/>
      <c r="D219" s="136"/>
      <c r="E219" s="136"/>
      <c r="F219" s="136"/>
      <c r="G219" s="136"/>
      <c r="H219" s="136"/>
      <c r="I219" s="136"/>
      <c r="J219" s="136"/>
      <c r="K219" s="136"/>
      <c r="L219" s="136"/>
      <c r="M219" s="136"/>
      <c r="N219" s="136"/>
      <c r="O219" s="137"/>
    </row>
    <row r="220" spans="1:15" ht="101.25" customHeight="1" x14ac:dyDescent="0.3">
      <c r="A220" s="74" t="s">
        <v>226</v>
      </c>
      <c r="B220" s="36" t="s">
        <v>31</v>
      </c>
      <c r="C220" s="84">
        <v>44662</v>
      </c>
      <c r="D220" s="84">
        <v>44662</v>
      </c>
      <c r="E220" s="38">
        <v>60</v>
      </c>
      <c r="F220" s="38">
        <v>60</v>
      </c>
      <c r="G220" s="27" t="s">
        <v>333</v>
      </c>
      <c r="H220" s="27"/>
      <c r="I220" s="31"/>
      <c r="J220" s="27"/>
      <c r="K220" s="31"/>
      <c r="L220" s="31"/>
      <c r="M220" s="31"/>
      <c r="N220" s="31"/>
      <c r="O220" s="27"/>
    </row>
    <row r="221" spans="1:15" ht="72.75" customHeight="1" x14ac:dyDescent="0.3">
      <c r="A221" s="74" t="s">
        <v>85</v>
      </c>
      <c r="B221" s="36" t="s">
        <v>31</v>
      </c>
      <c r="C221" s="84">
        <v>44665</v>
      </c>
      <c r="D221" s="84">
        <v>44665</v>
      </c>
      <c r="E221" s="38">
        <v>21</v>
      </c>
      <c r="F221" s="38">
        <v>21</v>
      </c>
      <c r="G221" s="27" t="s">
        <v>332</v>
      </c>
      <c r="H221" s="27"/>
      <c r="I221" s="31"/>
      <c r="J221" s="27"/>
      <c r="K221" s="31"/>
      <c r="L221" s="27">
        <v>1</v>
      </c>
      <c r="M221" s="31"/>
      <c r="N221" s="31"/>
      <c r="O221" s="27"/>
    </row>
    <row r="222" spans="1:15" ht="37.5" x14ac:dyDescent="0.3">
      <c r="A222" s="74" t="s">
        <v>86</v>
      </c>
      <c r="B222" s="36" t="s">
        <v>31</v>
      </c>
      <c r="C222" s="84">
        <v>44685</v>
      </c>
      <c r="D222" s="84">
        <v>44685</v>
      </c>
      <c r="E222" s="38">
        <v>14</v>
      </c>
      <c r="F222" s="38">
        <v>14</v>
      </c>
      <c r="G222" s="27" t="s">
        <v>331</v>
      </c>
      <c r="H222" s="27"/>
      <c r="I222" s="31"/>
      <c r="J222" s="27"/>
      <c r="K222" s="31"/>
      <c r="L222" s="31"/>
      <c r="M222" s="31"/>
      <c r="N222" s="31"/>
      <c r="O222" s="27"/>
    </row>
    <row r="223" spans="1:15" ht="387" customHeight="1" x14ac:dyDescent="0.3">
      <c r="A223" s="74" t="s">
        <v>334</v>
      </c>
      <c r="B223" s="36" t="s">
        <v>31</v>
      </c>
      <c r="C223" s="87" t="s">
        <v>313</v>
      </c>
      <c r="D223" s="87" t="s">
        <v>313</v>
      </c>
      <c r="E223" s="38"/>
      <c r="F223" s="38">
        <v>868</v>
      </c>
      <c r="G223" s="51" t="s">
        <v>329</v>
      </c>
      <c r="H223" s="27"/>
      <c r="I223" s="31"/>
      <c r="J223" s="27"/>
      <c r="K223" s="31"/>
      <c r="L223" s="31"/>
      <c r="M223" s="31"/>
      <c r="N223" s="31"/>
      <c r="O223" s="27"/>
    </row>
    <row r="224" spans="1:15" ht="37.5" x14ac:dyDescent="0.3">
      <c r="A224" s="74" t="s">
        <v>87</v>
      </c>
      <c r="B224" s="36" t="s">
        <v>31</v>
      </c>
      <c r="C224" s="84">
        <v>44813</v>
      </c>
      <c r="D224" s="84">
        <v>44813</v>
      </c>
      <c r="E224" s="38">
        <v>22</v>
      </c>
      <c r="F224" s="38">
        <v>22</v>
      </c>
      <c r="G224" s="27" t="s">
        <v>88</v>
      </c>
      <c r="H224" s="27"/>
      <c r="I224" s="31"/>
      <c r="J224" s="27"/>
      <c r="K224" s="31"/>
      <c r="L224" s="31"/>
      <c r="M224" s="31"/>
      <c r="N224" s="31"/>
      <c r="O224" s="27"/>
    </row>
    <row r="225" spans="1:15" ht="56.25" x14ac:dyDescent="0.3">
      <c r="A225" s="74" t="s">
        <v>89</v>
      </c>
      <c r="B225" s="36" t="s">
        <v>31</v>
      </c>
      <c r="C225" s="84">
        <v>44862</v>
      </c>
      <c r="D225" s="84">
        <v>44862</v>
      </c>
      <c r="E225" s="38">
        <v>20</v>
      </c>
      <c r="F225" s="38">
        <v>20</v>
      </c>
      <c r="G225" s="27" t="s">
        <v>228</v>
      </c>
      <c r="H225" s="27"/>
      <c r="I225" s="31"/>
      <c r="J225" s="27"/>
      <c r="K225" s="31"/>
      <c r="L225" s="31"/>
      <c r="M225" s="31"/>
      <c r="N225" s="31"/>
      <c r="O225" s="27"/>
    </row>
    <row r="226" spans="1:15" ht="38.25" thickBot="1" x14ac:dyDescent="0.35">
      <c r="A226" s="74" t="s">
        <v>90</v>
      </c>
      <c r="B226" s="36" t="s">
        <v>31</v>
      </c>
      <c r="C226" s="84">
        <v>44876</v>
      </c>
      <c r="D226" s="84">
        <v>44876</v>
      </c>
      <c r="E226" s="38">
        <v>27</v>
      </c>
      <c r="F226" s="38">
        <v>27</v>
      </c>
      <c r="G226" s="27" t="s">
        <v>227</v>
      </c>
      <c r="H226" s="27"/>
      <c r="I226" s="31"/>
      <c r="J226" s="27"/>
      <c r="K226" s="31"/>
      <c r="L226" s="31"/>
      <c r="M226" s="31"/>
      <c r="N226" s="31"/>
      <c r="O226" s="27"/>
    </row>
    <row r="227" spans="1:15" ht="19.5" thickBot="1" x14ac:dyDescent="0.35">
      <c r="A227" s="136" t="s">
        <v>33</v>
      </c>
      <c r="B227" s="136"/>
      <c r="C227" s="136"/>
      <c r="D227" s="136"/>
      <c r="E227" s="136"/>
      <c r="F227" s="136"/>
      <c r="G227" s="136"/>
      <c r="H227" s="136"/>
      <c r="I227" s="136"/>
      <c r="J227" s="136"/>
      <c r="K227" s="136"/>
      <c r="L227" s="136"/>
      <c r="M227" s="136"/>
      <c r="N227" s="136"/>
      <c r="O227" s="137"/>
    </row>
    <row r="228" spans="1:15" ht="37.5" x14ac:dyDescent="0.3">
      <c r="A228" s="100" t="s">
        <v>415</v>
      </c>
      <c r="B228" s="36" t="s">
        <v>31</v>
      </c>
      <c r="C228" s="72" t="s">
        <v>267</v>
      </c>
      <c r="D228" s="72" t="s">
        <v>266</v>
      </c>
      <c r="E228" s="8">
        <f>150+200</f>
        <v>350</v>
      </c>
      <c r="F228" s="8">
        <f>206+209</f>
        <v>415</v>
      </c>
      <c r="G228" s="12"/>
      <c r="H228" s="3"/>
      <c r="I228" s="12"/>
      <c r="J228" s="3"/>
      <c r="K228" s="12"/>
      <c r="L228" s="15"/>
      <c r="M228" s="15"/>
      <c r="N228" s="3"/>
      <c r="O228" s="3"/>
    </row>
    <row r="229" spans="1:15" x14ac:dyDescent="0.3">
      <c r="A229" s="100" t="s">
        <v>416</v>
      </c>
      <c r="B229" s="36" t="s">
        <v>31</v>
      </c>
      <c r="C229" s="72">
        <v>44652</v>
      </c>
      <c r="D229" s="72" t="s">
        <v>268</v>
      </c>
      <c r="E229" s="8"/>
      <c r="F229" s="8"/>
      <c r="G229" s="12"/>
      <c r="H229" s="3"/>
      <c r="I229" s="12"/>
      <c r="J229" s="3"/>
      <c r="K229" s="12"/>
      <c r="L229" s="15"/>
      <c r="M229" s="15"/>
      <c r="N229" s="3"/>
      <c r="O229" s="3"/>
    </row>
    <row r="230" spans="1:15" ht="56.25" x14ac:dyDescent="0.3">
      <c r="A230" s="100" t="s">
        <v>259</v>
      </c>
      <c r="B230" s="36" t="s">
        <v>31</v>
      </c>
      <c r="C230" s="72" t="s">
        <v>269</v>
      </c>
      <c r="D230" s="72" t="s">
        <v>269</v>
      </c>
      <c r="E230" s="8">
        <f>10+60</f>
        <v>70</v>
      </c>
      <c r="F230" s="8">
        <f>11+62</f>
        <v>73</v>
      </c>
      <c r="G230" s="12"/>
      <c r="H230" s="3"/>
      <c r="I230" s="12"/>
      <c r="J230" s="3"/>
      <c r="K230" s="12"/>
      <c r="L230" s="15"/>
      <c r="M230" s="15"/>
      <c r="N230" s="3"/>
      <c r="O230" s="3"/>
    </row>
    <row r="231" spans="1:15" ht="56.25" x14ac:dyDescent="0.3">
      <c r="A231" s="100" t="s">
        <v>260</v>
      </c>
      <c r="B231" s="36" t="s">
        <v>31</v>
      </c>
      <c r="C231" s="72" t="s">
        <v>269</v>
      </c>
      <c r="D231" s="72" t="s">
        <v>269</v>
      </c>
      <c r="E231" s="8">
        <f>10+20</f>
        <v>30</v>
      </c>
      <c r="F231" s="8">
        <f>14+14</f>
        <v>28</v>
      </c>
      <c r="G231" s="12"/>
      <c r="H231" s="3"/>
      <c r="I231" s="12"/>
      <c r="J231" s="3"/>
      <c r="K231" s="12"/>
      <c r="L231" s="15"/>
      <c r="M231" s="15"/>
      <c r="N231" s="3"/>
      <c r="O231" s="3"/>
    </row>
    <row r="232" spans="1:15" ht="56.25" x14ac:dyDescent="0.3">
      <c r="A232" s="100" t="s">
        <v>261</v>
      </c>
      <c r="B232" s="36" t="s">
        <v>31</v>
      </c>
      <c r="C232" s="72" t="s">
        <v>269</v>
      </c>
      <c r="D232" s="72" t="s">
        <v>269</v>
      </c>
      <c r="E232" s="8">
        <f>20+60</f>
        <v>80</v>
      </c>
      <c r="F232" s="8">
        <f>28+69</f>
        <v>97</v>
      </c>
      <c r="G232" s="12"/>
      <c r="H232" s="3"/>
      <c r="I232" s="12"/>
      <c r="J232" s="3"/>
      <c r="K232" s="12"/>
      <c r="L232" s="15"/>
      <c r="M232" s="15"/>
      <c r="N232" s="3"/>
      <c r="O232" s="3"/>
    </row>
    <row r="233" spans="1:15" ht="19.5" customHeight="1" x14ac:dyDescent="0.3">
      <c r="A233" s="101" t="s">
        <v>417</v>
      </c>
      <c r="B233" s="36" t="s">
        <v>31</v>
      </c>
      <c r="C233" s="79">
        <v>44652</v>
      </c>
      <c r="D233" s="79">
        <v>44652</v>
      </c>
      <c r="E233" s="32">
        <v>40</v>
      </c>
      <c r="F233" s="32">
        <v>46</v>
      </c>
      <c r="G233" s="20"/>
      <c r="H233" s="3"/>
      <c r="I233" s="12"/>
      <c r="J233" s="3"/>
      <c r="K233" s="12"/>
      <c r="L233" s="15"/>
      <c r="M233" s="15"/>
      <c r="N233" s="3"/>
      <c r="O233" s="3"/>
    </row>
    <row r="234" spans="1:15" ht="56.25" x14ac:dyDescent="0.3">
      <c r="A234" s="101" t="s">
        <v>262</v>
      </c>
      <c r="B234" s="36" t="s">
        <v>31</v>
      </c>
      <c r="C234" s="73" t="s">
        <v>270</v>
      </c>
      <c r="D234" s="73" t="s">
        <v>270</v>
      </c>
      <c r="E234" s="32">
        <f>25+40</f>
        <v>65</v>
      </c>
      <c r="F234" s="32">
        <f>31+37</f>
        <v>68</v>
      </c>
      <c r="G234" s="20"/>
      <c r="H234" s="3"/>
      <c r="I234" s="12"/>
      <c r="J234" s="3"/>
      <c r="K234" s="12"/>
      <c r="L234" s="15"/>
      <c r="M234" s="15"/>
      <c r="N234" s="3"/>
      <c r="O234" s="3"/>
    </row>
    <row r="235" spans="1:15" ht="39.75" customHeight="1" x14ac:dyDescent="0.3">
      <c r="A235" s="101" t="s">
        <v>265</v>
      </c>
      <c r="B235" s="36" t="s">
        <v>31</v>
      </c>
      <c r="C235" s="73" t="s">
        <v>271</v>
      </c>
      <c r="D235" s="73" t="s">
        <v>271</v>
      </c>
      <c r="E235" s="32">
        <v>25</v>
      </c>
      <c r="F235" s="32">
        <v>53</v>
      </c>
      <c r="G235" s="20"/>
      <c r="H235" s="3"/>
      <c r="I235" s="12"/>
      <c r="J235" s="3"/>
      <c r="K235" s="12"/>
      <c r="L235" s="15"/>
      <c r="M235" s="15"/>
      <c r="N235" s="3"/>
      <c r="O235" s="3"/>
    </row>
    <row r="236" spans="1:15" ht="33" x14ac:dyDescent="0.3">
      <c r="A236" s="101" t="s">
        <v>263</v>
      </c>
      <c r="B236" s="36" t="s">
        <v>31</v>
      </c>
      <c r="C236" s="79">
        <v>44652</v>
      </c>
      <c r="D236" s="79">
        <v>44682</v>
      </c>
      <c r="E236" s="32">
        <v>90</v>
      </c>
      <c r="F236" s="32">
        <v>90</v>
      </c>
      <c r="G236" s="20"/>
      <c r="H236" s="3"/>
      <c r="I236" s="12"/>
      <c r="J236" s="3"/>
      <c r="K236" s="12"/>
      <c r="L236" s="15"/>
      <c r="M236" s="15"/>
      <c r="N236" s="3"/>
      <c r="O236" s="3"/>
    </row>
    <row r="237" spans="1:15" ht="49.5" x14ac:dyDescent="0.3">
      <c r="A237" s="101" t="s">
        <v>330</v>
      </c>
      <c r="B237" s="36" t="s">
        <v>31</v>
      </c>
      <c r="C237" s="73" t="s">
        <v>272</v>
      </c>
      <c r="D237" s="73" t="s">
        <v>272</v>
      </c>
      <c r="E237" s="32"/>
      <c r="F237" s="32">
        <v>117</v>
      </c>
      <c r="G237" s="20"/>
      <c r="H237" s="3"/>
      <c r="I237" s="12"/>
      <c r="J237" s="3"/>
      <c r="K237" s="12"/>
      <c r="L237" s="15"/>
      <c r="M237" s="15"/>
      <c r="N237" s="3"/>
      <c r="O237" s="3"/>
    </row>
    <row r="238" spans="1:15" ht="36" customHeight="1" x14ac:dyDescent="0.3">
      <c r="A238" s="100" t="s">
        <v>264</v>
      </c>
      <c r="B238" s="36" t="s">
        <v>31</v>
      </c>
      <c r="C238" s="57" t="s">
        <v>32</v>
      </c>
      <c r="D238" s="57" t="s">
        <v>32</v>
      </c>
      <c r="E238" s="8">
        <v>100</v>
      </c>
      <c r="F238" s="8">
        <v>103</v>
      </c>
      <c r="G238" s="12"/>
      <c r="H238" s="3"/>
      <c r="I238" s="12"/>
      <c r="J238" s="3"/>
      <c r="K238" s="12"/>
      <c r="L238" s="15"/>
      <c r="M238" s="15"/>
      <c r="N238" s="3"/>
      <c r="O238" s="3"/>
    </row>
    <row r="239" spans="1:15" ht="20.25" customHeight="1" thickBot="1" x14ac:dyDescent="0.35">
      <c r="A239" s="95" t="s">
        <v>114</v>
      </c>
      <c r="B239" s="36" t="s">
        <v>31</v>
      </c>
      <c r="C239" s="53"/>
      <c r="D239" s="53"/>
      <c r="E239" s="53"/>
      <c r="F239" s="53"/>
      <c r="G239" s="75"/>
      <c r="H239" s="70"/>
      <c r="I239" s="70">
        <v>99</v>
      </c>
      <c r="J239" s="70"/>
      <c r="K239" s="75"/>
      <c r="L239" s="71"/>
      <c r="M239" s="71"/>
      <c r="N239" s="70"/>
      <c r="O239" s="70"/>
    </row>
    <row r="240" spans="1:15" ht="45.75" hidden="1" customHeight="1" x14ac:dyDescent="0.3">
      <c r="A240" s="100"/>
      <c r="B240" s="49"/>
      <c r="C240" s="8"/>
      <c r="D240" s="8"/>
      <c r="E240" s="8"/>
      <c r="F240" s="8"/>
      <c r="G240" s="4"/>
      <c r="H240" s="3"/>
      <c r="I240" s="4"/>
      <c r="J240" s="3"/>
      <c r="K240" s="4"/>
      <c r="L240" s="15"/>
      <c r="M240" s="15"/>
      <c r="N240" s="3"/>
      <c r="O240" s="3"/>
    </row>
    <row r="241" spans="1:16" ht="19.5" thickBot="1" x14ac:dyDescent="0.35">
      <c r="A241" s="136" t="s">
        <v>36</v>
      </c>
      <c r="B241" s="136"/>
      <c r="C241" s="136"/>
      <c r="D241" s="136"/>
      <c r="E241" s="136"/>
      <c r="F241" s="136"/>
      <c r="G241" s="136"/>
      <c r="H241" s="136"/>
      <c r="I241" s="136"/>
      <c r="J241" s="136"/>
      <c r="K241" s="136"/>
      <c r="L241" s="136"/>
      <c r="M241" s="136"/>
      <c r="N241" s="136"/>
      <c r="O241" s="137"/>
    </row>
    <row r="242" spans="1:16" ht="154.5" customHeight="1" x14ac:dyDescent="0.3">
      <c r="A242" s="94" t="s">
        <v>247</v>
      </c>
      <c r="B242" s="95" t="s">
        <v>31</v>
      </c>
      <c r="C242" s="11" t="s">
        <v>214</v>
      </c>
      <c r="D242" s="11" t="s">
        <v>214</v>
      </c>
      <c r="E242" s="67">
        <v>30</v>
      </c>
      <c r="F242" s="67">
        <v>36</v>
      </c>
      <c r="G242" s="11" t="s">
        <v>37</v>
      </c>
      <c r="H242" s="67"/>
      <c r="I242" s="67"/>
      <c r="J242" s="11" t="s">
        <v>159</v>
      </c>
      <c r="K242" s="11"/>
      <c r="L242" s="11"/>
      <c r="M242" s="67">
        <v>1</v>
      </c>
      <c r="N242" s="11"/>
      <c r="O242" s="67"/>
      <c r="P242" s="135"/>
    </row>
    <row r="243" spans="1:16" ht="19.5" x14ac:dyDescent="0.3">
      <c r="A243" s="9" t="s">
        <v>284</v>
      </c>
      <c r="B243" s="107"/>
      <c r="C243" s="10"/>
      <c r="D243" s="10"/>
      <c r="E243" s="13">
        <f>E245-E244</f>
        <v>122347</v>
      </c>
      <c r="F243" s="13">
        <f>F245-F244</f>
        <v>121293</v>
      </c>
      <c r="G243" s="14"/>
      <c r="H243" s="13">
        <f>H245-H244</f>
        <v>1575</v>
      </c>
      <c r="I243" s="13">
        <f>I245-I244</f>
        <v>775</v>
      </c>
      <c r="J243" s="13"/>
      <c r="K243" s="13">
        <f t="shared" ref="K243:M243" si="0">K245-K244</f>
        <v>0</v>
      </c>
      <c r="L243" s="13">
        <f t="shared" si="0"/>
        <v>165</v>
      </c>
      <c r="M243" s="13">
        <f t="shared" si="0"/>
        <v>846</v>
      </c>
      <c r="N243" s="14"/>
      <c r="O243" s="14"/>
    </row>
    <row r="244" spans="1:16" ht="19.5" x14ac:dyDescent="0.3">
      <c r="A244" s="9" t="s">
        <v>405</v>
      </c>
      <c r="B244" s="107"/>
      <c r="C244" s="10"/>
      <c r="D244" s="10"/>
      <c r="E244" s="13">
        <f>E190+E188+E189+E198+E211+E91</f>
        <v>5679</v>
      </c>
      <c r="F244" s="13">
        <f>F190+F188+F189+F198+F211+F91</f>
        <v>5893</v>
      </c>
      <c r="G244" s="14"/>
      <c r="H244" s="13">
        <f>H190+H188+H189+H198+H211+H91</f>
        <v>0</v>
      </c>
      <c r="I244" s="13">
        <f>I190+I188+I189+I198+I211+I91</f>
        <v>0</v>
      </c>
      <c r="J244" s="13"/>
      <c r="K244" s="13">
        <f>K190+K188+K189+K198+K211+K91</f>
        <v>0</v>
      </c>
      <c r="L244" s="13">
        <f t="shared" ref="L244:M244" si="1">L190+L188+L189+L198+L211+L91</f>
        <v>0</v>
      </c>
      <c r="M244" s="13">
        <f t="shared" si="1"/>
        <v>0</v>
      </c>
      <c r="N244" s="14"/>
      <c r="O244" s="14"/>
    </row>
    <row r="245" spans="1:16" ht="19.5" hidden="1" x14ac:dyDescent="0.3">
      <c r="A245" s="9" t="s">
        <v>38</v>
      </c>
      <c r="B245" s="107"/>
      <c r="C245" s="10"/>
      <c r="D245" s="10"/>
      <c r="E245" s="13">
        <f>E7+E8+E9+E10+E11+E12+E13+E14+E15+E16+E17+E18+E19+E20+E21+E22+E23+E24+E25+E26+E27+E29+E30+E31+E32+E33+E34+E35+E36+E37+E38+E40+E41+E42+E43+E44+E45+E46+E47+E48+E49+E50+E51+E52+E54+E55+E56+E57+E58+E60+E61+E62+E63+E64+E65+E66+E67+E68+E69+E70+E71+E72+E73+E74+E75+E76+E77+E78+E79+E80+E81+E82+E84+E85+E86+E87+E88+E89+E90+E91+E92+E93+E94+E95+E96+E97+E98+E99+E100+E101+E102+E103+E104+E105+E107+E108+E109+E110+E111+E112+E113+E114+E115+E116+E117+E118+E119+E120+E121+E122+E123+E124+E125+E126+E127+E128+E129+E130+E131+E132+E133+E134+E135+E136+E137+E138+E139+E140+E141+E142+E143+E144+E145+E146+E147+E148+E149+E150+E151+E152+E153+E154+E155+E156+E157+E158+E159+E160+E161+E162+E163+E164+E165+E166+E167+E168+E169+E170+E171+E172+E173+E174+E175+E176+E177+E178+E179+E180+E181+E182+E183+E184+E185+E187+E188+E189+E190+E191+E192+E193+E194+E195+E196+E197+E198+E199+E200+E201+E202+E203+E204+E205+E206+E207+E208+E209+E210+E211+E212+E213+E214+E215+E217+E218+E220+E221+E222+E223+E224+E225+E226+E228+E229+E230+E231+E232+E233+E234+E235+E236+E237+E238+E239+E242</f>
        <v>128026</v>
      </c>
      <c r="F245" s="13">
        <f>F7+F8+F9+F10+F11+F12+F13+F14+F15+F16+F17+F18+F19+F20+F21+F22+F23+F24+F25+F26+F27+F29+F30+F31+F32+F33+F34+F35+F36+F37+F38+F40+F41+F42+F43+F44+F45+F46+F47+F48+F49+F50+F51+F52+F54+F55+F56+F57+F58+F60+F61+F62+F63+F64+F65+F66+F67+F68+F69+F70+F71+F72+F73+F74+F75+F76+F77+F78+F79+F80+F81+F82+F84+F85+F86+F87+F88+F89+F90+F91+F92+F93+F94+F95+F96+F97+F98+F99+F100+F101+F102+F103+F104+F105+F107+F108+F109+F110+F111+F112+F113+F114+F115+F116+F117+F118+F119+F120+F121+F122+F123+F124+F125+F126+F127+F128+F129+F130+F131+F132+F133+F134+F135+F136+F137+F138+F139+F140+F141+F142+F143+F144+F145+F146+F147+F148+F149+F150+F151+F152+F153+F154+F155+F156+F157+F158+F159+F160+F161+F162+F163+F164+F165+F166+F167+F168+F169+F170+F171+F172+F173+F174+F175+F176+F177+F178+F179+F180+F181+F182+F183+F184+F185+F187+F188+F189+F190+F191+F192+F193+F194+F195+F196+F197+F198+F199+F200+F201+F202+F203+F204+F205+F206+F207+F208+F209+F210+F211+F212+F213+F214+F215+F217+F218+F220+F221+F222+F223+F224+F225+F226+F228+F229+F230+F231+F232+F233+F234+F235+F236+F237+F238+F239+F242</f>
        <v>127186</v>
      </c>
      <c r="G245" s="14"/>
      <c r="H245" s="13">
        <f>H7+H8+H9+H10+H11+H12+H13+H14+H15+H16+H17+H18+H19+H20+H21+H22+H23+H24+H25+H26+H27+H29+H30+H31+H32+H33+H34+H35+H36+H37+H38+H40+H41+H42+H43+H44+H45+H46+H47+H48+H49+H50+H51+H52+H54+H55+H56+H57+H58+H60+H61+H62+H63+H64+H65+H66+H67+H68+H69+H70+H71+H72+H73+H74+H75+H76+H77+H78+H79+H80+H81+H82+H84+H85+H86+H87+H88+H89+H90+H91+H92+H93+H94+H95+H96+H97+H98+H99+H100+H101+H102+H103+H104+H105+H107+H108+H109+H110+H111+H112+H113+H114+H115+H116+H117+H118+H119+H120+H121+H122+H123+H124+H125+H126+H127+H128+H129+H130+H131+H132+H133+H134+H135+H136+H137+H138+H139+H140+H141+H142+H143+H144+H145+H146+H147+H148+H149+H150+H151+H152+H153+H154+H155+H156+H157+H158+H159+H160+H161+H162+H163+H164+H165+H166+H167+H168+H169+H170+H171+H172+H173+H174+H175+H176+H177+H178+H179+H180+H181+H182+H183+H184+H185+H187+H188+H189+H190+H191+H192+H193+H194+H195+H196+H197+H198+H199+H200+H201+H202+H203+H204+H205+H206+H207+H208+H209+H210+H211+H212+H213+H214+H215+H217+H218+H220+H221+H222+H223+H224+H225+H226+H228+H229+H230+H231+H232+H233+H234+H235+H236+H237+H238+H239+H242</f>
        <v>1575</v>
      </c>
      <c r="I245" s="13">
        <f>I7+I8+I9+I10+I11+I12+I13+I14+I15+I16+I17+I18+I19+I20+I21+I22+I23+I24+I25+I26+I27+I29+I30+I31+I32+I33+I34+I35+I36+I37+I38+I40+I41+I42+I43+I44+I45+I46+I47+I48+I49+I50+I51+I52+I54+I55+I56+I57+I58+I60+I61+I62+I63+I64+I65+I66+I67+I68+I69+I70+I71+I72+I73+I74+I75+I76+I77+I78+I79+I80+I81+I82+I84+I85+I86+I87+I88+I89+I90+I91+I92+I93+I94+I95+I96+I97+I98+I99+I100+I101+I102+I103+I104+I105+I107+I108+I109+I110+I111+I112+I113+I114+I115+I116+I117+I118+I119+I120+I121+I122+I123+I124+I125+I126+I127+I128+I129+I130+I131+I132+I133+I134+I135+I136+I137+I138+I139+I140+I141+I142+I143+I144+I145+I146+I147+I148+I149+I150+I151+I152+I153+I154+I155+I156+I157+I158+I159+I160+I161+I162+I163+I164+I165+I166+I167+I168+I169+I170+I171+I172+I173+I174+I175+I176+I177+I178+I179+I180+I181+I182+I183+I184+I185+I187+I188+I189+I190+I191+I192+I193+I194+I195+I196+I197+I198+I199+I200+I201+I202+I203+I204+I205+I206+I207+I208+I209+I210+I211+I212+I213+I214+I215+I217+I218+I220+I221+I222+I223+I224+I225+I226+I228+I229+I230+I231+I232+I233+I234+I235+I236+I237+I238+I239+I242</f>
        <v>775</v>
      </c>
      <c r="J245" s="13"/>
      <c r="K245" s="13">
        <f>K7+K8+K9+K10+K11+K12+K13+K14+K15+K16+K17+K18+K19+K20+K21+K22+K23+K24+K25+K26+K27+K29+K30+K31+K32+K33+K34+K35+K36+K37+K38+K40+K41+K42+K43+K44+K45+K46+K47+K48+K49+K50+K51+K52+K54+K55+K56+K57+K58+K60+K61+K62+K63+K64+K65+K66+K67+K68+K69+K70+K71+K72+K73+K74+K75+K76+K77+K78+K79+K80+K81+K82+K84+K85+K86+K87+K88+K89+K90+K91+K92+K93+K94+K95+K96+K97+K98+K99+K100+K101+K102+K103+K104+K105+K107+K108+K109+K110+K111+K112+K113+K114+K115+K116+K117+K118+K119+K120+K121+K122+K123+K124+K125+K126+K127+K128+K129+K130+K131+K132+K133+K134+K135+K136+K137+K138+K139+K140+K141+K142+K143+K144+K145+K146+K147+K148+K149+K150+K151+K152+K153+K154+K155+K156+K157+K158+K159+K160+K161+K162+K163+K164+K165+K166+K167+K168+K169+K170+K171+K172+K173+K174+K175+K176+K177+K178+K179+K180+K181+K182+K183+K184+K185+K187+K188+K189+K190+K191+K192+K193+K194+K195+K196+K197+K198+K199+K200+K201+K202+K203+K204+K205+K206+K207+K208+K209+K210+K211+K212+K213+K214+K215+K217+K218+K220+K221+K222+K223+K224+K225+K226+K228+K229+K230+K231+K232+K233+K234+K235+K236+K237+K238+K239+K242</f>
        <v>0</v>
      </c>
      <c r="L245" s="13">
        <f t="shared" ref="L245:M245" si="2">L7+L8+L9+L10+L11+L12+L13+L14+L15+L16+L17+L18+L19+L20+L21+L22+L23+L24+L25+L26+L27+L29+L30+L31+L32+L33+L34+L35+L36+L37+L38+L40+L41+L42+L43+L44+L45+L46+L47+L48+L49+L50+L51+L52+L54+L55+L56+L57+L58+L60+L61+L62+L63+L64+L65+L66+L67+L68+L69+L70+L71+L72+L73+L74+L75+L76+L77+L78+L79+L80+L81+L82+L84+L85+L86+L87+L88+L89+L90+L91+L92+L93+L94+L95+L96+L97+L98+L99+L100+L101+L102+L103+L104+L105+L107+L108+L109+L110+L111+L112+L113+L114+L115+L116+L117+L118+L119+L120+L121+L122+L123+L124+L125+L126+L127+L128+L129+L130+L131+L132+L133+L134+L135+L136+L137+L138+L139+L140+L141+L142+L143+L144+L145+L146+L147+L148+L149+L150+L151+L152+L153+L154+L155+L156+L157+L158+L159+L160+L161+L162+L163+L164+L165+L166+L167+L168+L169+L170+L171+L172+L173+L174+L175+L176+L177+L178+L179+L180+L181+L182+L183+L184+L185+L187+L188+L189+L190+L191+L192+L193+L194+L195+L196+L197+L198+L199+L200+L201+L202+L203+L204+L205+L206+L207+L208+L209+L210+L211+L212+L213+L214+L215+L217+L218+L220+L221+L222+L223+L224+L225+L226+L228+L229+L230+L231+L232+L233+L234+L235+L236+L237+L238+L239+L242</f>
        <v>165</v>
      </c>
      <c r="M245" s="13">
        <f t="shared" si="2"/>
        <v>846</v>
      </c>
      <c r="N245" s="14"/>
      <c r="O245" s="14"/>
    </row>
  </sheetData>
  <mergeCells count="24">
    <mergeCell ref="A219:O219"/>
    <mergeCell ref="A227:O227"/>
    <mergeCell ref="A83:O83"/>
    <mergeCell ref="A241:O241"/>
    <mergeCell ref="A28:O28"/>
    <mergeCell ref="A39:O39"/>
    <mergeCell ref="A53:O53"/>
    <mergeCell ref="A106:O106"/>
    <mergeCell ref="A186:O186"/>
    <mergeCell ref="A216:O216"/>
    <mergeCell ref="A6:O6"/>
    <mergeCell ref="A1:O1"/>
    <mergeCell ref="O3:O4"/>
    <mergeCell ref="L3:L4"/>
    <mergeCell ref="M3:M4"/>
    <mergeCell ref="I3:I4"/>
    <mergeCell ref="H3:H4"/>
    <mergeCell ref="J3:K3"/>
    <mergeCell ref="G3:G4"/>
    <mergeCell ref="A3:A4"/>
    <mergeCell ref="B3:B4"/>
    <mergeCell ref="N3:N4"/>
    <mergeCell ref="C3:D3"/>
    <mergeCell ref="E3:F3"/>
  </mergeCells>
  <pageMargins left="0.19685039370078741" right="3.937007874015748E-2" top="0.55118110236220474" bottom="0.15748031496062992" header="0.31496062992125984" footer="0.31496062992125984"/>
  <pageSetup paperSize="9" scale="50" orientation="landscape" r:id="rId1"/>
  <rowBreaks count="1" manualBreakCount="1">
    <brk id="215" max="1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election activeCell="B41" sqref="B41"/>
    </sheetView>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2023-02-13T05:49:32Z</dcterms:modified>
</cp:coreProperties>
</file>